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plante\Downloads\"/>
    </mc:Choice>
  </mc:AlternateContent>
  <xr:revisionPtr revIDLastSave="0" documentId="8_{B40DA92F-8F6F-4466-8E1B-31EF4A7D68A8}" xr6:coauthVersionLast="47" xr6:coauthVersionMax="47" xr10:uidLastSave="{00000000-0000-0000-0000-000000000000}"/>
  <bookViews>
    <workbookView xWindow="-120" yWindow="-120" windowWidth="29040" windowHeight="15720" activeTab="1" xr2:uid="{A2AF02D6-AB65-4428-8FA6-CFF05625A2F8}"/>
  </bookViews>
  <sheets>
    <sheet name="StateData" sheetId="4" r:id="rId1"/>
    <sheet name="CityData" sheetId="2" r:id="rId2"/>
    <sheet name="Sheet5" sheetId="3" state="hidden" r:id="rId3"/>
  </sheets>
  <externalReferences>
    <externalReference r:id="rId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0" i="4" l="1"/>
  <c r="AP30" i="4"/>
  <c r="F35" i="2"/>
  <c r="G35" i="2"/>
  <c r="G37" i="2"/>
  <c r="D37" i="2"/>
  <c r="C37" i="2"/>
  <c r="B37" i="2"/>
  <c r="D35" i="2"/>
  <c r="C35" i="2"/>
  <c r="B35" i="2"/>
  <c r="F34" i="2"/>
  <c r="G34" i="2" s="1"/>
  <c r="E34" i="2"/>
  <c r="F33" i="2"/>
  <c r="E33" i="2"/>
  <c r="G33" i="2" s="1"/>
  <c r="G32" i="2"/>
  <c r="F32" i="2"/>
  <c r="E32" i="2"/>
  <c r="F31" i="2"/>
  <c r="E31" i="2"/>
  <c r="G31" i="2" s="1"/>
  <c r="F30" i="2"/>
  <c r="E30" i="2"/>
  <c r="G30" i="2" s="1"/>
  <c r="G29" i="2"/>
  <c r="F29" i="2"/>
  <c r="E29" i="2"/>
  <c r="F28" i="2"/>
  <c r="E28" i="2"/>
  <c r="G28" i="2" s="1"/>
  <c r="F27" i="2"/>
  <c r="E27" i="2"/>
  <c r="G27" i="2" s="1"/>
  <c r="F26" i="2"/>
  <c r="E26" i="2"/>
  <c r="G26" i="2" s="1"/>
  <c r="F25" i="2"/>
  <c r="E25" i="2"/>
  <c r="G25" i="2" s="1"/>
  <c r="F24" i="2"/>
  <c r="E24" i="2"/>
  <c r="G24" i="2" s="1"/>
  <c r="F23" i="2"/>
  <c r="G23" i="2" s="1"/>
  <c r="E23" i="2"/>
  <c r="F22" i="2"/>
  <c r="E22" i="2"/>
  <c r="G22" i="2" s="1"/>
  <c r="F21" i="2"/>
  <c r="E21" i="2"/>
  <c r="G21" i="2" s="1"/>
  <c r="F20" i="2"/>
  <c r="E20" i="2"/>
  <c r="E19" i="2"/>
  <c r="G18" i="2"/>
  <c r="F18" i="2"/>
  <c r="E18" i="2"/>
  <c r="F17" i="2"/>
  <c r="E17" i="2"/>
  <c r="G17" i="2" s="1"/>
  <c r="F16" i="2"/>
  <c r="E16" i="2"/>
  <c r="G16" i="2" s="1"/>
  <c r="G15" i="2"/>
  <c r="F15" i="2"/>
  <c r="E15" i="2"/>
  <c r="F14" i="2"/>
  <c r="E14" i="2"/>
  <c r="G14" i="2" s="1"/>
  <c r="F13" i="2"/>
  <c r="E13" i="2"/>
  <c r="G13" i="2" s="1"/>
  <c r="F12" i="2"/>
  <c r="E12" i="2"/>
  <c r="E35" i="2" s="1"/>
  <c r="F10" i="2"/>
  <c r="E10" i="2"/>
  <c r="G10" i="2" s="1"/>
  <c r="F9" i="2"/>
  <c r="E9" i="2"/>
  <c r="G9" i="2" s="1"/>
  <c r="F8" i="2"/>
  <c r="G8" i="2" s="1"/>
  <c r="E8" i="2"/>
  <c r="F7" i="2"/>
  <c r="E7" i="2"/>
  <c r="E37" i="2" s="1"/>
  <c r="F6" i="2"/>
  <c r="E6" i="2"/>
  <c r="A4" i="2"/>
  <c r="AO30" i="4"/>
  <c r="AN30" i="4"/>
  <c r="AM30" i="4"/>
  <c r="AL30" i="4"/>
  <c r="AI30" i="4"/>
  <c r="F37" i="2" l="1"/>
  <c r="G20" i="2"/>
  <c r="G12" i="2"/>
  <c r="G7" i="2"/>
  <c r="AH30" i="4"/>
  <c r="AF30" i="4" l="1"/>
  <c r="AG30" i="4"/>
  <c r="AE30" i="4"/>
  <c r="AD30" i="4"/>
  <c r="AC30" i="4"/>
  <c r="Z30" i="4"/>
  <c r="AA30" i="4"/>
  <c r="AB30" i="4"/>
  <c r="Y30" i="4"/>
  <c r="X30" i="4" l="1"/>
  <c r="W30" i="4" l="1"/>
  <c r="V30" i="4"/>
  <c r="U30" i="4"/>
  <c r="T30" i="4"/>
  <c r="S30" i="4"/>
  <c r="R30" i="4" l="1"/>
  <c r="Q30" i="4" l="1"/>
  <c r="P30" i="4"/>
  <c r="O30" i="4" l="1"/>
  <c r="N30" i="4" l="1"/>
  <c r="M30" i="4"/>
  <c r="L30" i="4"/>
  <c r="K30" i="4"/>
  <c r="J30" i="4"/>
  <c r="I30" i="4"/>
  <c r="H30" i="4"/>
  <c r="G30" i="4"/>
  <c r="F30" i="4"/>
  <c r="E30" i="4"/>
  <c r="D30" i="4"/>
  <c r="F19" i="2" l="1"/>
  <c r="G19" i="2" s="1"/>
</calcChain>
</file>

<file path=xl/sharedStrings.xml><?xml version="1.0" encoding="utf-8"?>
<sst xmlns="http://schemas.openxmlformats.org/spreadsheetml/2006/main" count="142" uniqueCount="74">
  <si>
    <t>Accrual Asylum Seeker Expenses</t>
  </si>
  <si>
    <t>Source: NYC FMS</t>
  </si>
  <si>
    <t>FY 2023</t>
  </si>
  <si>
    <t>Department of Homeless Services/Department of Social Services</t>
  </si>
  <si>
    <t>NYC Health + Hospitals</t>
  </si>
  <si>
    <t>New York City Emergency Management</t>
  </si>
  <si>
    <t>Department of Housing Preservation and Development</t>
  </si>
  <si>
    <t>All Other:</t>
  </si>
  <si>
    <t>Department of Citywide Administrative Services</t>
  </si>
  <si>
    <t>Office of Technology and Innovation</t>
  </si>
  <si>
    <t>Department of Education</t>
  </si>
  <si>
    <t>Department of Health and Mental Hygiene</t>
  </si>
  <si>
    <t>New York Police Department</t>
  </si>
  <si>
    <t>Administration for Children's Services</t>
  </si>
  <si>
    <t>Department of Design and Construction</t>
  </si>
  <si>
    <t>Department of Youth &amp; Community Development</t>
  </si>
  <si>
    <t>Department of Environmental Protection</t>
  </si>
  <si>
    <t>New York City Fire Department</t>
  </si>
  <si>
    <t>Department of Parks &amp; Recreation</t>
  </si>
  <si>
    <t>Department of Buildings</t>
  </si>
  <si>
    <t>Taxi &amp; Limousine Commission</t>
  </si>
  <si>
    <t>Department of Finance</t>
  </si>
  <si>
    <t>Office of Payroll Administration</t>
  </si>
  <si>
    <t>Department of Probation</t>
  </si>
  <si>
    <t>Office of Administrative Trials and Hearings</t>
  </si>
  <si>
    <t>New York City Law Department</t>
  </si>
  <si>
    <t>Financial Information Services Agency</t>
  </si>
  <si>
    <t>Department of Transportation</t>
  </si>
  <si>
    <t>Department for the Aging</t>
  </si>
  <si>
    <t>Department of Investigation</t>
  </si>
  <si>
    <t>Department of Small Business Services</t>
  </si>
  <si>
    <t>Subtotal</t>
  </si>
  <si>
    <t>Total</t>
  </si>
  <si>
    <t>Budget Code</t>
  </si>
  <si>
    <t>Row Labels</t>
  </si>
  <si>
    <t>Sum of Total Expense</t>
  </si>
  <si>
    <t>Correction</t>
  </si>
  <si>
    <t>Mayoralty</t>
  </si>
  <si>
    <t>Grand Total</t>
  </si>
  <si>
    <t>NYS Agency</t>
  </si>
  <si>
    <t>Type of Spending</t>
  </si>
  <si>
    <t>Type of Activity</t>
  </si>
  <si>
    <t>Office of Temporary and Disability Assistance</t>
  </si>
  <si>
    <t>Local Assistance</t>
  </si>
  <si>
    <t>Housing</t>
  </si>
  <si>
    <t>Resettlement Funding</t>
  </si>
  <si>
    <t>Office of General Services</t>
  </si>
  <si>
    <t>General</t>
  </si>
  <si>
    <t>Nonpersonal Service</t>
  </si>
  <si>
    <t>Security</t>
  </si>
  <si>
    <t>Transportation</t>
  </si>
  <si>
    <t>Department of Corrections and Community Supervision</t>
  </si>
  <si>
    <t>Capital</t>
  </si>
  <si>
    <t>Division of Military and Naval Affairs</t>
  </si>
  <si>
    <t>Personal Service</t>
  </si>
  <si>
    <t>Emergency Response Coordination</t>
  </si>
  <si>
    <t>Department of State</t>
  </si>
  <si>
    <t>Legal Services</t>
  </si>
  <si>
    <t>Translation Services</t>
  </si>
  <si>
    <t>Division of Homeland Security and Emergency Services</t>
  </si>
  <si>
    <t>Department of Health</t>
  </si>
  <si>
    <t>Health Care &amp; Related Services</t>
  </si>
  <si>
    <t>Department of Environmental Conservation</t>
  </si>
  <si>
    <t>Office for the Prevention of Domestic Violence</t>
  </si>
  <si>
    <t>About This Information</t>
  </si>
  <si>
    <t>The disaster declaration was enacted to provide services for the increased numbers of people seeking asylum in the City and State of New York.</t>
  </si>
  <si>
    <t>A project code was set up in the State's Financial System to track this spending.</t>
  </si>
  <si>
    <t>All information provided in this worksheet includes agency transactions that used the correct statewide project identifiers as prescribed by the Division of the Budget.</t>
  </si>
  <si>
    <t>Total Spending</t>
  </si>
  <si>
    <t>FY 2024</t>
  </si>
  <si>
    <t>FY 2025</t>
  </si>
  <si>
    <t>On May 9th, 2023 NYS Governor Kathy Hochul signed Executive Order 28 declaring a disaster emergency in the State of New York. This Executive Order was extended until May 11, 2025.</t>
  </si>
  <si>
    <t>* FY 2026 and FY 2027 expenses have not been finalized, and are subject to change.</t>
  </si>
  <si>
    <t>FY 2023, FY 2024, FY 2025, FY 2026, FY 2027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</si>
</sst>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</numFmts>
  <fonts count="23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20"/>
      <color theme="5" tint="-0.24997711111789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 tint="-0.24994659260841701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64">
    <xf numFmtId="0" fontId="0" fillId="0" borderId="0" xfId="0"/>
    <xf numFmtId="3" fontId="0" fillId="0" borderId="0" xfId="0" applyNumberFormat="1"/>
    <xf numFmtId="164" fontId="0" fillId="0" borderId="0" xfId="0" applyNumberFormat="1"/>
    <xf numFmtId="0" fontId="5" fillId="0" borderId="2" xfId="1" applyFont="1" applyBorder="1" applyAlignment="1">
      <alignment horizontal="left" indent="1"/>
    </xf>
    <xf numFmtId="0" fontId="6" fillId="0" borderId="0" xfId="3" applyFont="1"/>
    <xf numFmtId="0" fontId="7" fillId="0" borderId="0" xfId="4" applyFont="1"/>
    <xf numFmtId="0" fontId="5" fillId="0" borderId="0" xfId="3" applyFont="1"/>
    <xf numFmtId="14" fontId="8" fillId="0" borderId="0" xfId="4" applyNumberFormat="1" applyFont="1" applyAlignment="1">
      <alignment horizontal="left"/>
    </xf>
    <xf numFmtId="0" fontId="5" fillId="0" borderId="2" xfId="4" applyFont="1" applyBorder="1" applyAlignment="1">
      <alignment horizontal="left"/>
    </xf>
    <xf numFmtId="3" fontId="7" fillId="0" borderId="2" xfId="4" applyNumberFormat="1" applyFont="1" applyBorder="1"/>
    <xf numFmtId="3" fontId="5" fillId="0" borderId="0" xfId="3" applyNumberFormat="1" applyFont="1"/>
    <xf numFmtId="164" fontId="7" fillId="0" borderId="2" xfId="4" applyNumberFormat="1" applyFont="1" applyBorder="1" applyAlignment="1">
      <alignment horizontal="right"/>
    </xf>
    <xf numFmtId="0" fontId="5" fillId="0" borderId="2" xfId="4" applyFont="1" applyBorder="1" applyAlignment="1">
      <alignment horizontal="left" indent="1"/>
    </xf>
    <xf numFmtId="0" fontId="6" fillId="0" borderId="2" xfId="4" applyFont="1" applyBorder="1" applyAlignment="1">
      <alignment horizontal="left" indent="1"/>
    </xf>
    <xf numFmtId="0" fontId="7" fillId="0" borderId="2" xfId="4" applyFont="1" applyBorder="1"/>
    <xf numFmtId="164" fontId="7" fillId="0" borderId="2" xfId="4" applyNumberFormat="1" applyFont="1" applyBorder="1"/>
    <xf numFmtId="0" fontId="6" fillId="0" borderId="3" xfId="4" applyFont="1" applyBorder="1" applyAlignment="1">
      <alignment horizontal="left" indent="1"/>
    </xf>
    <xf numFmtId="164" fontId="6" fillId="0" borderId="3" xfId="4" applyNumberFormat="1" applyFont="1" applyBorder="1"/>
    <xf numFmtId="0" fontId="5" fillId="0" borderId="0" xfId="4" quotePrefix="1" applyFont="1"/>
    <xf numFmtId="3" fontId="6" fillId="0" borderId="2" xfId="4" applyNumberFormat="1" applyFont="1" applyBorder="1"/>
    <xf numFmtId="0" fontId="0" fillId="0" borderId="0" xfId="0" applyAlignment="1">
      <alignment horizontal="left"/>
    </xf>
    <xf numFmtId="0" fontId="11" fillId="0" borderId="6" xfId="0" applyFont="1" applyBorder="1"/>
    <xf numFmtId="0" fontId="12" fillId="0" borderId="0" xfId="0" applyFont="1"/>
    <xf numFmtId="0" fontId="9" fillId="0" borderId="0" xfId="9" applyFont="1"/>
    <xf numFmtId="0" fontId="7" fillId="0" borderId="0" xfId="9" applyFont="1"/>
    <xf numFmtId="0" fontId="13" fillId="0" borderId="0" xfId="9" applyFont="1"/>
    <xf numFmtId="0" fontId="14" fillId="0" borderId="0" xfId="10" applyFont="1" applyFill="1"/>
    <xf numFmtId="0" fontId="15" fillId="0" borderId="0" xfId="10" applyFont="1" applyFill="1"/>
    <xf numFmtId="43" fontId="9" fillId="0" borderId="0" xfId="12" applyFont="1" applyFill="1"/>
    <xf numFmtId="0" fontId="16" fillId="0" borderId="0" xfId="9" applyFont="1" applyAlignment="1">
      <alignment horizontal="right"/>
    </xf>
    <xf numFmtId="0" fontId="16" fillId="0" borderId="4" xfId="9" applyFont="1" applyBorder="1"/>
    <xf numFmtId="14" fontId="16" fillId="0" borderId="4" xfId="9" applyNumberFormat="1" applyFont="1" applyBorder="1" applyAlignment="1">
      <alignment horizontal="center"/>
    </xf>
    <xf numFmtId="165" fontId="9" fillId="0" borderId="0" xfId="11" applyNumberFormat="1" applyFont="1" applyFill="1"/>
    <xf numFmtId="165" fontId="9" fillId="0" borderId="0" xfId="12" applyNumberFormat="1" applyFont="1" applyFill="1"/>
    <xf numFmtId="165" fontId="9" fillId="0" borderId="0" xfId="12" applyNumberFormat="1" applyFont="1" applyFill="1" applyBorder="1"/>
    <xf numFmtId="165" fontId="9" fillId="0" borderId="4" xfId="12" applyNumberFormat="1" applyFont="1" applyFill="1" applyBorder="1"/>
    <xf numFmtId="165" fontId="16" fillId="0" borderId="5" xfId="11" applyNumberFormat="1" applyFont="1" applyFill="1" applyBorder="1"/>
    <xf numFmtId="0" fontId="6" fillId="0" borderId="1" xfId="4" applyFont="1" applyBorder="1" applyAlignment="1">
      <alignment horizontal="left" wrapText="1"/>
    </xf>
    <xf numFmtId="0" fontId="6" fillId="0" borderId="1" xfId="4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3" fontId="5" fillId="0" borderId="2" xfId="2" applyNumberFormat="1" applyFont="1" applyBorder="1"/>
    <xf numFmtId="3" fontId="5" fillId="0" borderId="2" xfId="0" applyNumberFormat="1" applyFont="1" applyBorder="1"/>
    <xf numFmtId="0" fontId="5" fillId="0" borderId="2" xfId="2" applyFont="1" applyBorder="1"/>
    <xf numFmtId="3" fontId="6" fillId="0" borderId="2" xfId="0" applyNumberFormat="1" applyFont="1" applyBorder="1"/>
    <xf numFmtId="164" fontId="6" fillId="0" borderId="3" xfId="0" applyNumberFormat="1" applyFont="1" applyBorder="1"/>
    <xf numFmtId="0" fontId="5" fillId="0" borderId="0" xfId="0" applyFont="1"/>
    <xf numFmtId="14" fontId="18" fillId="0" borderId="4" xfId="0" applyNumberFormat="1" applyFont="1" applyBorder="1" applyAlignment="1">
      <alignment horizontal="center"/>
    </xf>
    <xf numFmtId="165" fontId="19" fillId="0" borderId="0" xfId="14" applyNumberFormat="1" applyFont="1" applyFill="1"/>
    <xf numFmtId="165" fontId="19" fillId="0" borderId="0" xfId="13" applyNumberFormat="1" applyFont="1" applyFill="1"/>
    <xf numFmtId="165" fontId="19" fillId="0" borderId="0" xfId="13" applyNumberFormat="1" applyFont="1" applyFill="1" applyBorder="1"/>
    <xf numFmtId="165" fontId="19" fillId="0" borderId="4" xfId="13" applyNumberFormat="1" applyFont="1" applyFill="1" applyBorder="1"/>
    <xf numFmtId="164" fontId="7" fillId="0" borderId="0" xfId="4" applyNumberFormat="1" applyFont="1"/>
    <xf numFmtId="44" fontId="19" fillId="0" borderId="0" xfId="14" applyFont="1" applyFill="1"/>
    <xf numFmtId="43" fontId="19" fillId="0" borderId="0" xfId="13" applyFont="1" applyFill="1"/>
    <xf numFmtId="43" fontId="19" fillId="0" borderId="0" xfId="13" applyFont="1" applyFill="1" applyBorder="1"/>
    <xf numFmtId="43" fontId="19" fillId="0" borderId="4" xfId="13" applyFont="1" applyFill="1" applyBorder="1"/>
    <xf numFmtId="44" fontId="20" fillId="0" borderId="5" xfId="14" applyFont="1" applyFill="1" applyBorder="1"/>
    <xf numFmtId="0" fontId="5" fillId="0" borderId="0" xfId="3" quotePrefix="1" applyFont="1"/>
    <xf numFmtId="0" fontId="5" fillId="0" borderId="0" xfId="3" applyFont="1" applyAlignment="1">
      <alignment wrapText="1"/>
    </xf>
    <xf numFmtId="164" fontId="5" fillId="0" borderId="2" xfId="0" applyNumberFormat="1" applyFont="1" applyBorder="1"/>
    <xf numFmtId="3" fontId="6" fillId="0" borderId="1" xfId="0" applyNumberFormat="1" applyFont="1" applyBorder="1" applyAlignment="1">
      <alignment horizontal="center" wrapText="1"/>
    </xf>
    <xf numFmtId="0" fontId="21" fillId="0" borderId="0" xfId="10" applyFont="1" applyFill="1"/>
    <xf numFmtId="0" fontId="22" fillId="0" borderId="0" xfId="10" applyFont="1" applyFill="1"/>
    <xf numFmtId="0" fontId="19" fillId="0" borderId="0" xfId="0" applyFont="1"/>
  </cellXfs>
  <cellStyles count="15">
    <cellStyle name="Comma" xfId="13" builtinId="3"/>
    <cellStyle name="Comma 2" xfId="12" xr:uid="{DA65AD0D-6077-41E6-B60E-7F1F9FBE190D}"/>
    <cellStyle name="Currency" xfId="14" builtinId="4"/>
    <cellStyle name="Currency 2" xfId="11" xr:uid="{EB44DBD1-AB9F-4221-89AA-D1BEEBD428B4}"/>
    <cellStyle name="Hyperlink 2" xfId="10" xr:uid="{8B891119-2ABE-4D05-A682-8B054A8F101C}"/>
    <cellStyle name="Normal" xfId="0" builtinId="0"/>
    <cellStyle name="Normal 2" xfId="2" xr:uid="{753AA91A-3E2B-47DD-97FB-CD5EEE27FFAC}"/>
    <cellStyle name="Normal 2 2" xfId="3" xr:uid="{3798D6A4-6780-4827-82F0-502AAB820ECA}"/>
    <cellStyle name="Normal 2 3" xfId="4" xr:uid="{C99B1851-224E-4484-8926-881FF995FB89}"/>
    <cellStyle name="Normal 2 3 2" xfId="7" xr:uid="{F77CE52B-D60C-430B-BAA8-FD6AC63E1030}"/>
    <cellStyle name="Normal 2 4" xfId="6" xr:uid="{1B613B1D-FA6B-405A-BA3C-EDD8AA8C7329}"/>
    <cellStyle name="Normal 3" xfId="1" xr:uid="{83573268-7698-4B5A-AC90-C71F6D2CAC47}"/>
    <cellStyle name="Normal 3 2" xfId="8" xr:uid="{2DD94A75-B529-4BE3-BB72-99861EBE5CA8}"/>
    <cellStyle name="Normal 4" xfId="5" xr:uid="{E66D7542-79C7-46F6-BAAF-8F64E7785487}"/>
    <cellStyle name="Normal 5" xfId="9" xr:uid="{12900B21-3273-44BA-AF7E-57246D9177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ghasemi/Desktop/2/work/immigration/Asylum%20Seeker%20Spending%20Report%20_%20Office%20of%20the%20New%20York%20State%20Comptroller_files/September%2026/aser-Sept.xlsx" TargetMode="External"/><Relationship Id="rId2" Type="http://schemas.openxmlformats.org/officeDocument/2006/relationships/externalLinkPath" Target="file:///C:\Users\sghasemi\Desktop\2\work\immigration\Asylum%20Seeker%20Spending%20Report%20_%20Office%20of%20the%20New%20York%20State%20Comptroller_files\September%2026\aser-Sept.xlsx" TargetMode="External"/><Relationship Id="rId1" Type="http://schemas.openxmlformats.org/officeDocument/2006/relationships/externalLinkPath" Target="/Users/sghasemi/Desktop/2/work/immigration/Asylum%20Seeker%20Spending%20Report%20_%20Office%20of%20the%20New%20York%20State%20Comptroller_files/September%2026/aser-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raph"/>
      <sheetName val="CityData"/>
      <sheetName val="FY26"/>
      <sheetName val="FY27 Sept"/>
    </sheetNames>
    <sheetDataSet>
      <sheetData sheetId="0">
        <row r="4">
          <cell r="B4">
            <v>46297</v>
          </cell>
        </row>
        <row r="18">
          <cell r="F18" t="str">
            <v>FY 2026</v>
          </cell>
          <cell r="G18" t="str">
            <v>FY 2027 Sept *</v>
          </cell>
        </row>
      </sheetData>
      <sheetData sheetId="1">
        <row r="7">
          <cell r="A7" t="str">
            <v>Department of Homeless Services/Department of Social Services</v>
          </cell>
        </row>
      </sheetData>
      <sheetData sheetId="2">
        <row r="5">
          <cell r="I5">
            <v>5073681.3</v>
          </cell>
        </row>
        <row r="6">
          <cell r="I6">
            <v>1210621.02</v>
          </cell>
        </row>
        <row r="7">
          <cell r="I7">
            <v>339639.83</v>
          </cell>
        </row>
        <row r="8">
          <cell r="I8">
            <v>53367.91</v>
          </cell>
        </row>
        <row r="9">
          <cell r="I9">
            <v>11390725.18</v>
          </cell>
        </row>
        <row r="10">
          <cell r="I10">
            <v>1276813151.6299999</v>
          </cell>
        </row>
        <row r="11">
          <cell r="I11">
            <v>229.23</v>
          </cell>
        </row>
        <row r="12">
          <cell r="I12">
            <v>109768305.48</v>
          </cell>
        </row>
        <row r="13">
          <cell r="I13">
            <v>687.62</v>
          </cell>
        </row>
        <row r="14">
          <cell r="I14">
            <v>4569869.4400000004</v>
          </cell>
        </row>
        <row r="15">
          <cell r="I15">
            <v>28441130.129999999</v>
          </cell>
        </row>
        <row r="16">
          <cell r="I16">
            <v>16750.09</v>
          </cell>
        </row>
        <row r="17">
          <cell r="I17">
            <v>2075636.58</v>
          </cell>
        </row>
        <row r="18">
          <cell r="I18">
            <v>1659.52</v>
          </cell>
        </row>
        <row r="19">
          <cell r="I19">
            <v>0</v>
          </cell>
        </row>
        <row r="20">
          <cell r="I20">
            <v>65773956.530000001</v>
          </cell>
        </row>
        <row r="21">
          <cell r="I21">
            <v>23121479.359999999</v>
          </cell>
        </row>
        <row r="42">
          <cell r="H42">
            <v>0</v>
          </cell>
        </row>
        <row r="45">
          <cell r="H45">
            <v>0</v>
          </cell>
        </row>
        <row r="51">
          <cell r="H51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2">
          <cell r="H62">
            <v>0</v>
          </cell>
        </row>
      </sheetData>
      <sheetData sheetId="3">
        <row r="4">
          <cell r="K4">
            <v>0</v>
          </cell>
        </row>
        <row r="8">
          <cell r="K8">
            <v>845898.25999999978</v>
          </cell>
        </row>
        <row r="9">
          <cell r="K9">
            <v>421727937.07000005</v>
          </cell>
        </row>
        <row r="11">
          <cell r="K11">
            <v>9938296.5299999975</v>
          </cell>
        </row>
        <row r="12">
          <cell r="K12">
            <v>0</v>
          </cell>
        </row>
        <row r="16">
          <cell r="K16">
            <v>0</v>
          </cell>
        </row>
        <row r="17">
          <cell r="K17">
            <v>955967.49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16802.41</v>
          </cell>
        </row>
        <row r="43">
          <cell r="J43">
            <v>3870.81</v>
          </cell>
        </row>
        <row r="44">
          <cell r="J44">
            <v>0</v>
          </cell>
        </row>
        <row r="45">
          <cell r="J45">
            <v>42733.58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18293.21</v>
          </cell>
        </row>
        <row r="49">
          <cell r="J49">
            <v>0</v>
          </cell>
        </row>
        <row r="50">
          <cell r="J50">
            <v>0</v>
          </cell>
        </row>
        <row r="51">
          <cell r="J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8743.9</v>
          </cell>
        </row>
        <row r="58">
          <cell r="J5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410E9-408B-46D7-BC86-3386163E0AD5}">
  <dimension ref="A1:BG42"/>
  <sheetViews>
    <sheetView topLeftCell="AJ1" zoomScale="70" zoomScaleNormal="70" workbookViewId="0">
      <selection activeCell="AP30" sqref="AP30:AQ30"/>
    </sheetView>
  </sheetViews>
  <sheetFormatPr defaultColWidth="8.81640625" defaultRowHeight="14" x14ac:dyDescent="0.3"/>
  <cols>
    <col min="1" max="1" width="48.1796875" style="23" customWidth="1"/>
    <col min="2" max="2" width="17.453125" style="23" bestFit="1" customWidth="1"/>
    <col min="3" max="3" width="27.81640625" style="23" customWidth="1"/>
    <col min="4" max="4" width="13.54296875" style="24" customWidth="1"/>
    <col min="5" max="14" width="15.54296875" style="24" customWidth="1"/>
    <col min="15" max="16" width="17.453125" style="24" customWidth="1"/>
    <col min="17" max="17" width="16.54296875" style="24" customWidth="1"/>
    <col min="18" max="19" width="18" style="24" customWidth="1"/>
    <col min="20" max="21" width="16.90625" style="24" customWidth="1"/>
    <col min="22" max="23" width="16.81640625" style="24" customWidth="1"/>
    <col min="24" max="25" width="16.90625" style="24" customWidth="1"/>
    <col min="26" max="28" width="16.54296875" style="24" customWidth="1"/>
    <col min="29" max="31" width="16.36328125" style="24" customWidth="1"/>
    <col min="32" max="33" width="17.81640625" style="24" customWidth="1"/>
    <col min="34" max="34" width="16.6328125" style="24" customWidth="1"/>
    <col min="35" max="37" width="17.1796875" style="24" customWidth="1"/>
    <col min="38" max="38" width="19.36328125" style="24" bestFit="1" customWidth="1"/>
    <col min="39" max="39" width="20.54296875" style="24" bestFit="1" customWidth="1"/>
    <col min="40" max="40" width="20.54296875" style="24" customWidth="1"/>
    <col min="41" max="43" width="21.54296875" style="24" bestFit="1" customWidth="1"/>
    <col min="44" max="16384" width="8.81640625" style="24"/>
  </cols>
  <sheetData>
    <row r="1" spans="1:43" ht="25.5" thickBot="1" x14ac:dyDescent="0.55000000000000004">
      <c r="A1" s="21" t="s">
        <v>64</v>
      </c>
    </row>
    <row r="2" spans="1:43" ht="16" thickTop="1" x14ac:dyDescent="0.35">
      <c r="A2" s="22" t="s">
        <v>71</v>
      </c>
    </row>
    <row r="3" spans="1:43" ht="15.5" x14ac:dyDescent="0.35">
      <c r="A3" s="22" t="s">
        <v>65</v>
      </c>
    </row>
    <row r="4" spans="1:43" ht="15.5" x14ac:dyDescent="0.35">
      <c r="A4" s="22" t="s">
        <v>66</v>
      </c>
    </row>
    <row r="5" spans="1:43" ht="15.5" x14ac:dyDescent="0.35">
      <c r="A5" s="22" t="s">
        <v>67</v>
      </c>
      <c r="B5" s="25"/>
      <c r="C5" s="25"/>
    </row>
    <row r="6" spans="1:43" s="23" customFormat="1" ht="15.5" x14ac:dyDescent="0.35">
      <c r="A6" s="25"/>
      <c r="B6" s="25"/>
      <c r="C6" s="25"/>
    </row>
    <row r="7" spans="1:43" s="23" customFormat="1" ht="12.5" x14ac:dyDescent="0.25"/>
    <row r="8" spans="1:43" s="23" customFormat="1" ht="14.5" x14ac:dyDescent="0.35">
      <c r="A8" s="30" t="s">
        <v>39</v>
      </c>
      <c r="B8" s="30" t="s">
        <v>40</v>
      </c>
      <c r="C8" s="30" t="s">
        <v>41</v>
      </c>
      <c r="D8" s="31">
        <v>45107</v>
      </c>
      <c r="E8" s="31">
        <v>45138</v>
      </c>
      <c r="F8" s="31">
        <v>45169</v>
      </c>
      <c r="G8" s="31">
        <v>45199</v>
      </c>
      <c r="H8" s="31">
        <v>45230</v>
      </c>
      <c r="I8" s="31">
        <v>45260</v>
      </c>
      <c r="J8" s="31">
        <v>45291</v>
      </c>
      <c r="K8" s="31">
        <v>45322</v>
      </c>
      <c r="L8" s="31">
        <v>45351</v>
      </c>
      <c r="M8" s="31">
        <v>45382</v>
      </c>
      <c r="N8" s="31">
        <v>45412</v>
      </c>
      <c r="O8" s="31">
        <v>45443</v>
      </c>
      <c r="P8" s="31">
        <v>45473</v>
      </c>
      <c r="Q8" s="31">
        <v>45504</v>
      </c>
      <c r="R8" s="31">
        <v>45535</v>
      </c>
      <c r="S8" s="31">
        <v>45565</v>
      </c>
      <c r="T8" s="31">
        <v>45596</v>
      </c>
      <c r="U8" s="31">
        <v>45626</v>
      </c>
      <c r="V8" s="46">
        <v>45657</v>
      </c>
      <c r="W8" s="46">
        <v>45688</v>
      </c>
      <c r="X8" s="46">
        <v>45716</v>
      </c>
      <c r="Y8" s="46">
        <v>45747</v>
      </c>
      <c r="Z8" s="46">
        <v>45777</v>
      </c>
      <c r="AA8" s="46">
        <v>45808</v>
      </c>
      <c r="AB8" s="46">
        <v>45838</v>
      </c>
      <c r="AC8" s="46">
        <v>45869</v>
      </c>
      <c r="AD8" s="46">
        <v>45900</v>
      </c>
      <c r="AE8" s="46">
        <v>45930</v>
      </c>
      <c r="AF8" s="46">
        <v>45961</v>
      </c>
      <c r="AG8" s="46">
        <v>45991</v>
      </c>
      <c r="AH8" s="46">
        <v>46022</v>
      </c>
      <c r="AI8" s="46">
        <v>46053</v>
      </c>
      <c r="AJ8" s="46">
        <v>46081</v>
      </c>
      <c r="AK8" s="46">
        <v>46112</v>
      </c>
      <c r="AL8" s="46">
        <v>46142</v>
      </c>
      <c r="AM8" s="46">
        <v>46173</v>
      </c>
      <c r="AN8" s="46">
        <v>46203</v>
      </c>
      <c r="AO8" s="46">
        <v>46234</v>
      </c>
      <c r="AP8" s="46">
        <v>46265</v>
      </c>
      <c r="AQ8" s="46">
        <v>46295</v>
      </c>
    </row>
    <row r="9" spans="1:43" s="23" customFormat="1" ht="13" x14ac:dyDescent="0.3">
      <c r="A9" s="26" t="s">
        <v>42</v>
      </c>
      <c r="B9" s="27" t="s">
        <v>43</v>
      </c>
      <c r="C9" s="23" t="s">
        <v>44</v>
      </c>
      <c r="D9" s="32">
        <v>0</v>
      </c>
      <c r="E9" s="32">
        <v>250000000</v>
      </c>
      <c r="F9" s="32">
        <v>250000000</v>
      </c>
      <c r="G9" s="32">
        <v>250000000</v>
      </c>
      <c r="H9" s="32">
        <v>250000000</v>
      </c>
      <c r="I9" s="32">
        <v>250000000</v>
      </c>
      <c r="J9" s="32">
        <v>250000000</v>
      </c>
      <c r="K9" s="32">
        <v>500000000</v>
      </c>
      <c r="L9" s="32">
        <v>500000000</v>
      </c>
      <c r="M9" s="32">
        <v>500000000</v>
      </c>
      <c r="N9" s="32">
        <v>500000000</v>
      </c>
      <c r="O9" s="32">
        <v>750000000</v>
      </c>
      <c r="P9" s="32">
        <v>750000000</v>
      </c>
      <c r="Q9" s="32">
        <v>750000000</v>
      </c>
      <c r="R9" s="32">
        <v>750000000</v>
      </c>
      <c r="S9" s="32">
        <v>1000000000</v>
      </c>
      <c r="T9" s="32">
        <v>1000000000</v>
      </c>
      <c r="U9" s="32">
        <v>1000000000</v>
      </c>
      <c r="V9" s="47">
        <v>1000000000</v>
      </c>
      <c r="W9" s="47">
        <v>1250000000</v>
      </c>
      <c r="X9" s="52">
        <v>1250000000</v>
      </c>
      <c r="Y9" s="52">
        <v>1250000000</v>
      </c>
      <c r="Z9" s="52">
        <v>1250000000</v>
      </c>
      <c r="AA9" s="52">
        <v>1250000000</v>
      </c>
      <c r="AB9" s="52">
        <v>1250000000</v>
      </c>
      <c r="AC9" s="52">
        <v>1250000000</v>
      </c>
      <c r="AD9" s="52">
        <v>1250000000</v>
      </c>
      <c r="AE9" s="52">
        <v>1250000000</v>
      </c>
      <c r="AF9" s="52">
        <v>1250000000</v>
      </c>
      <c r="AG9" s="52">
        <v>2107996509.1400001</v>
      </c>
      <c r="AH9" s="52">
        <v>2107996509.1400001</v>
      </c>
      <c r="AI9" s="52">
        <v>2107996509.1400001</v>
      </c>
      <c r="AJ9" s="52">
        <v>2124307461.1600001</v>
      </c>
      <c r="AK9" s="52">
        <v>2124307461.1600001</v>
      </c>
      <c r="AL9" s="52">
        <v>2124307461.1600001</v>
      </c>
      <c r="AM9" s="52">
        <v>2124307461.1600001</v>
      </c>
      <c r="AN9" s="52">
        <v>2124307461.1600001</v>
      </c>
      <c r="AO9" s="52">
        <v>2124307461.1600001</v>
      </c>
      <c r="AP9" s="52">
        <v>2124307461.1600001</v>
      </c>
      <c r="AQ9" s="52">
        <v>2758388014.1599998</v>
      </c>
    </row>
    <row r="10" spans="1:43" s="23" customFormat="1" ht="13" x14ac:dyDescent="0.3">
      <c r="A10" s="26" t="s">
        <v>42</v>
      </c>
      <c r="B10" s="27" t="s">
        <v>43</v>
      </c>
      <c r="C10" s="23" t="s">
        <v>45</v>
      </c>
      <c r="D10" s="33">
        <v>0</v>
      </c>
      <c r="E10" s="33">
        <v>6412495</v>
      </c>
      <c r="F10" s="33">
        <v>6412495</v>
      </c>
      <c r="G10" s="33">
        <v>6412495</v>
      </c>
      <c r="H10" s="33">
        <v>6414435.6699999999</v>
      </c>
      <c r="I10" s="33">
        <v>6423810.7000000002</v>
      </c>
      <c r="J10" s="33">
        <v>6436442.3700000001</v>
      </c>
      <c r="K10" s="33">
        <v>6453621.8499999996</v>
      </c>
      <c r="L10" s="33">
        <v>6453621.8500000006</v>
      </c>
      <c r="M10" s="33">
        <v>8063465.7400000002</v>
      </c>
      <c r="N10" s="33">
        <v>9493336.1799999997</v>
      </c>
      <c r="O10" s="33">
        <v>9901411.0199999996</v>
      </c>
      <c r="P10" s="33">
        <v>11143229.16</v>
      </c>
      <c r="Q10" s="33">
        <v>12685383.289999999</v>
      </c>
      <c r="R10" s="33">
        <v>14004326.810000001</v>
      </c>
      <c r="S10" s="33">
        <v>14482368.279999999</v>
      </c>
      <c r="T10" s="33">
        <v>17815247.329999998</v>
      </c>
      <c r="U10" s="33">
        <v>18957994.800000001</v>
      </c>
      <c r="V10" s="48">
        <v>19885635.170000002</v>
      </c>
      <c r="W10" s="48">
        <v>21042848.190000001</v>
      </c>
      <c r="X10" s="53">
        <v>22388347.760000002</v>
      </c>
      <c r="Y10" s="53">
        <v>23761602.34</v>
      </c>
      <c r="Z10" s="53">
        <v>23919502.09</v>
      </c>
      <c r="AA10" s="53">
        <v>27187675.920000002</v>
      </c>
      <c r="AB10" s="53">
        <v>27659846</v>
      </c>
      <c r="AC10" s="53">
        <v>28907422.969999999</v>
      </c>
      <c r="AD10" s="53">
        <v>29990543.510000002</v>
      </c>
      <c r="AE10" s="53">
        <v>31044932.120000001</v>
      </c>
      <c r="AF10" s="53">
        <v>32468301.949999999</v>
      </c>
      <c r="AG10" s="53">
        <v>33738267.490000002</v>
      </c>
      <c r="AH10" s="53">
        <v>34324062</v>
      </c>
      <c r="AI10" s="53">
        <v>34755114.789999999</v>
      </c>
      <c r="AJ10" s="53">
        <v>36832950.719999999</v>
      </c>
      <c r="AK10" s="53">
        <v>37257469.229999997</v>
      </c>
      <c r="AL10" s="53">
        <v>38117271.32</v>
      </c>
      <c r="AM10" s="53">
        <v>38461775.810000002</v>
      </c>
      <c r="AN10" s="53">
        <v>38958844.340000004</v>
      </c>
      <c r="AO10" s="53">
        <v>39539995.609999999</v>
      </c>
      <c r="AP10" s="53">
        <v>39788256.020000003</v>
      </c>
      <c r="AQ10" s="53">
        <v>39788256.020000003</v>
      </c>
    </row>
    <row r="11" spans="1:43" s="23" customFormat="1" ht="13" x14ac:dyDescent="0.3">
      <c r="A11" s="26" t="s">
        <v>46</v>
      </c>
      <c r="B11" s="27" t="s">
        <v>43</v>
      </c>
      <c r="C11" s="23" t="s">
        <v>47</v>
      </c>
      <c r="D11" s="33">
        <v>0</v>
      </c>
      <c r="E11" s="33">
        <v>0</v>
      </c>
      <c r="F11" s="33">
        <v>0</v>
      </c>
      <c r="G11" s="33">
        <v>0</v>
      </c>
      <c r="H11" s="33">
        <v>2500000</v>
      </c>
      <c r="I11" s="33">
        <v>3000000</v>
      </c>
      <c r="J11" s="33">
        <v>3500000</v>
      </c>
      <c r="K11" s="33">
        <v>4000000</v>
      </c>
      <c r="L11" s="33">
        <v>4500000</v>
      </c>
      <c r="M11" s="33">
        <v>5000000</v>
      </c>
      <c r="N11" s="33">
        <v>5500000</v>
      </c>
      <c r="O11" s="33">
        <v>6000000</v>
      </c>
      <c r="P11" s="33">
        <v>6500000</v>
      </c>
      <c r="Q11" s="33">
        <v>7000000</v>
      </c>
      <c r="R11" s="33">
        <v>7000000</v>
      </c>
      <c r="S11" s="33">
        <v>8000000</v>
      </c>
      <c r="T11" s="33">
        <v>8500000</v>
      </c>
      <c r="U11" s="33">
        <v>9000000</v>
      </c>
      <c r="V11" s="48">
        <v>9500000</v>
      </c>
      <c r="W11" s="48">
        <v>9500000</v>
      </c>
      <c r="X11" s="53">
        <v>9928571.4299999997</v>
      </c>
      <c r="Y11" s="53">
        <v>9928571.4299999997</v>
      </c>
      <c r="Z11" s="53">
        <v>9928571.4299999997</v>
      </c>
      <c r="AA11" s="53">
        <v>9928571.4299999997</v>
      </c>
      <c r="AB11" s="53">
        <v>9928571.4299999997</v>
      </c>
      <c r="AC11" s="53">
        <v>9928571.4299999997</v>
      </c>
      <c r="AD11" s="53">
        <v>9928571.4299999997</v>
      </c>
      <c r="AE11" s="53">
        <v>9928571.4299999997</v>
      </c>
      <c r="AF11" s="53">
        <v>9928571.4299999997</v>
      </c>
      <c r="AG11" s="53">
        <v>9928571.4299999997</v>
      </c>
      <c r="AH11" s="53">
        <v>9928571.4299999997</v>
      </c>
      <c r="AI11" s="53">
        <v>9928571.4299999997</v>
      </c>
      <c r="AJ11" s="53">
        <v>9928571.4299999997</v>
      </c>
      <c r="AK11" s="53">
        <v>9928571.4299999997</v>
      </c>
      <c r="AL11" s="53">
        <v>9928571.4299999997</v>
      </c>
      <c r="AM11" s="53">
        <v>9928571.4299999997</v>
      </c>
      <c r="AN11" s="53">
        <v>9928571.4299999997</v>
      </c>
      <c r="AO11" s="53">
        <v>9928571.4299999997</v>
      </c>
      <c r="AP11" s="53">
        <v>9928571.4299999997</v>
      </c>
      <c r="AQ11" s="53">
        <v>9928571.4299999997</v>
      </c>
    </row>
    <row r="12" spans="1:43" s="23" customFormat="1" ht="13" x14ac:dyDescent="0.3">
      <c r="A12" s="26" t="s">
        <v>46</v>
      </c>
      <c r="B12" s="27" t="s">
        <v>43</v>
      </c>
      <c r="C12" s="23" t="s">
        <v>44</v>
      </c>
      <c r="D12" s="33">
        <v>0</v>
      </c>
      <c r="E12" s="33">
        <v>0</v>
      </c>
      <c r="F12" s="33">
        <v>0</v>
      </c>
      <c r="G12" s="33">
        <v>0</v>
      </c>
      <c r="H12" s="33">
        <v>5201250</v>
      </c>
      <c r="I12" s="33">
        <v>6935000</v>
      </c>
      <c r="J12" s="33">
        <v>8668750</v>
      </c>
      <c r="K12" s="33">
        <v>10402500</v>
      </c>
      <c r="L12" s="33">
        <v>12136250</v>
      </c>
      <c r="M12" s="33">
        <v>13870000</v>
      </c>
      <c r="N12" s="33">
        <v>15603750</v>
      </c>
      <c r="O12" s="33">
        <v>17337500</v>
      </c>
      <c r="P12" s="33">
        <v>19071250</v>
      </c>
      <c r="Q12" s="33">
        <v>20805000</v>
      </c>
      <c r="R12" s="33">
        <v>20805000</v>
      </c>
      <c r="S12" s="33">
        <v>24272500</v>
      </c>
      <c r="T12" s="33">
        <v>26006250</v>
      </c>
      <c r="U12" s="33">
        <v>27740000</v>
      </c>
      <c r="V12" s="48">
        <v>29473750</v>
      </c>
      <c r="W12" s="48">
        <v>29473750</v>
      </c>
      <c r="X12" s="53">
        <v>30959821.43</v>
      </c>
      <c r="Y12" s="53">
        <v>30959821.43</v>
      </c>
      <c r="Z12" s="53">
        <v>30959821.43</v>
      </c>
      <c r="AA12" s="53">
        <v>30959821.43</v>
      </c>
      <c r="AB12" s="53">
        <v>30959821.43</v>
      </c>
      <c r="AC12" s="53">
        <v>30959821.43</v>
      </c>
      <c r="AD12" s="53">
        <v>30959821.43</v>
      </c>
      <c r="AE12" s="53">
        <v>30959821.43</v>
      </c>
      <c r="AF12" s="53">
        <v>30959821.43</v>
      </c>
      <c r="AG12" s="53">
        <v>30959821.43</v>
      </c>
      <c r="AH12" s="53">
        <v>30959821.43</v>
      </c>
      <c r="AI12" s="53">
        <v>30959821.43</v>
      </c>
      <c r="AJ12" s="53">
        <v>30959821.43</v>
      </c>
      <c r="AK12" s="53">
        <v>30959821.43</v>
      </c>
      <c r="AL12" s="53">
        <v>30959821.43</v>
      </c>
      <c r="AM12" s="53">
        <v>30959821.43</v>
      </c>
      <c r="AN12" s="53">
        <v>30959821.43</v>
      </c>
      <c r="AO12" s="53">
        <v>30959821.43</v>
      </c>
      <c r="AP12" s="53">
        <v>30959821.43</v>
      </c>
      <c r="AQ12" s="53">
        <v>30959821.43</v>
      </c>
    </row>
    <row r="13" spans="1:43" s="23" customFormat="1" ht="13" x14ac:dyDescent="0.3">
      <c r="A13" s="26" t="s">
        <v>46</v>
      </c>
      <c r="B13" s="27" t="s">
        <v>48</v>
      </c>
      <c r="C13" s="23" t="s">
        <v>47</v>
      </c>
      <c r="D13" s="33">
        <v>0</v>
      </c>
      <c r="E13" s="33">
        <v>626000</v>
      </c>
      <c r="F13" s="33">
        <v>629883.04</v>
      </c>
      <c r="G13" s="33">
        <v>1780568.45</v>
      </c>
      <c r="H13" s="33">
        <v>2356453.39</v>
      </c>
      <c r="I13" s="33">
        <v>3498985.22</v>
      </c>
      <c r="J13" s="33">
        <v>3523985.22</v>
      </c>
      <c r="K13" s="33">
        <v>3527429.35</v>
      </c>
      <c r="L13" s="33">
        <v>4765939.91</v>
      </c>
      <c r="M13" s="33">
        <v>5285391.16</v>
      </c>
      <c r="N13" s="33">
        <v>5809424.3700000001</v>
      </c>
      <c r="O13" s="33">
        <v>6315995.4800000004</v>
      </c>
      <c r="P13" s="33">
        <v>6821235.4800000004</v>
      </c>
      <c r="Q13" s="33">
        <v>7326385.4800000004</v>
      </c>
      <c r="R13" s="33">
        <v>7405000.7999999998</v>
      </c>
      <c r="S13" s="33">
        <v>8923830.9499999993</v>
      </c>
      <c r="T13" s="33">
        <v>9501430.9499999993</v>
      </c>
      <c r="U13" s="33">
        <v>10151330.949999999</v>
      </c>
      <c r="V13" s="48">
        <v>10656330.949999999</v>
      </c>
      <c r="W13" s="48">
        <v>10804579.130000001</v>
      </c>
      <c r="X13" s="53">
        <v>10886900.65</v>
      </c>
      <c r="Y13" s="53">
        <v>11261066.300000001</v>
      </c>
      <c r="Z13" s="53">
        <v>11261066.300000001</v>
      </c>
      <c r="AA13" s="53">
        <v>11417889.800000001</v>
      </c>
      <c r="AB13" s="53">
        <v>11490339.800000001</v>
      </c>
      <c r="AC13" s="53">
        <v>11495072.859999999</v>
      </c>
      <c r="AD13" s="53">
        <v>11483149.359999999</v>
      </c>
      <c r="AE13" s="53">
        <v>11261066.300000001</v>
      </c>
      <c r="AF13" s="53">
        <v>11261066.300000001</v>
      </c>
      <c r="AG13" s="53">
        <v>11261066.300000001</v>
      </c>
      <c r="AH13" s="53">
        <v>11261066.300000001</v>
      </c>
      <c r="AI13" s="53">
        <v>11261066.300000001</v>
      </c>
      <c r="AJ13" s="53">
        <v>11261066.300000001</v>
      </c>
      <c r="AK13" s="53">
        <v>11261066.300000001</v>
      </c>
      <c r="AL13" s="53">
        <v>11261066.300000001</v>
      </c>
      <c r="AM13" s="53">
        <v>11261066.300000001</v>
      </c>
      <c r="AN13" s="53">
        <v>11261066.300000001</v>
      </c>
      <c r="AO13" s="53">
        <v>11261066.300000001</v>
      </c>
      <c r="AP13" s="53">
        <v>11261066.300000001</v>
      </c>
      <c r="AQ13" s="53">
        <v>11261066.300000001</v>
      </c>
    </row>
    <row r="14" spans="1:43" s="23" customFormat="1" ht="13" x14ac:dyDescent="0.3">
      <c r="A14" s="26" t="s">
        <v>46</v>
      </c>
      <c r="B14" s="27" t="s">
        <v>48</v>
      </c>
      <c r="C14" s="23" t="s">
        <v>49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16593.57</v>
      </c>
      <c r="N14" s="33">
        <v>16593.57</v>
      </c>
      <c r="O14" s="33">
        <v>16593.57</v>
      </c>
      <c r="P14" s="33">
        <v>16593.57</v>
      </c>
      <c r="Q14" s="33">
        <v>16593.57</v>
      </c>
      <c r="R14" s="33">
        <v>16593.57</v>
      </c>
      <c r="S14" s="33">
        <v>16593.57</v>
      </c>
      <c r="T14" s="33">
        <v>16593.57</v>
      </c>
      <c r="U14" s="33">
        <v>21578.959999999999</v>
      </c>
      <c r="V14" s="48">
        <v>89069.96</v>
      </c>
      <c r="W14" s="48">
        <v>89069.96</v>
      </c>
      <c r="X14" s="53">
        <v>89069.96</v>
      </c>
      <c r="Y14" s="53">
        <v>89069.96</v>
      </c>
      <c r="Z14" s="53">
        <v>89069.96</v>
      </c>
      <c r="AA14" s="53">
        <v>89069.96</v>
      </c>
      <c r="AB14" s="53">
        <v>89069.96</v>
      </c>
      <c r="AC14" s="53">
        <v>89069.96</v>
      </c>
      <c r="AD14" s="53">
        <v>149542</v>
      </c>
      <c r="AE14" s="53">
        <v>149542</v>
      </c>
      <c r="AF14" s="53">
        <v>149542</v>
      </c>
      <c r="AG14" s="53">
        <v>149542</v>
      </c>
      <c r="AH14" s="53">
        <v>149542</v>
      </c>
      <c r="AI14" s="53">
        <v>149542</v>
      </c>
      <c r="AJ14" s="53">
        <v>149542</v>
      </c>
      <c r="AK14" s="53">
        <v>149542</v>
      </c>
      <c r="AL14" s="53">
        <v>149542</v>
      </c>
      <c r="AM14" s="53">
        <v>149542</v>
      </c>
      <c r="AN14" s="53">
        <v>149542</v>
      </c>
      <c r="AO14" s="53">
        <v>149542</v>
      </c>
      <c r="AP14" s="53">
        <v>149542</v>
      </c>
      <c r="AQ14" s="53">
        <v>149542</v>
      </c>
    </row>
    <row r="15" spans="1:43" s="23" customFormat="1" ht="13" x14ac:dyDescent="0.3">
      <c r="A15" s="26" t="s">
        <v>46</v>
      </c>
      <c r="B15" s="27" t="s">
        <v>48</v>
      </c>
      <c r="C15" s="23" t="s">
        <v>50</v>
      </c>
      <c r="D15" s="33">
        <v>2405.0500000000002</v>
      </c>
      <c r="E15" s="33">
        <v>2405.0500000000002</v>
      </c>
      <c r="F15" s="33">
        <v>2405.0500000000002</v>
      </c>
      <c r="G15" s="33">
        <v>2405.0500000000002</v>
      </c>
      <c r="H15" s="33">
        <v>2405.0500000000002</v>
      </c>
      <c r="I15" s="33">
        <v>2405.0500000000002</v>
      </c>
      <c r="J15" s="33">
        <v>2405.0500000000002</v>
      </c>
      <c r="K15" s="33">
        <v>2405.0500000000002</v>
      </c>
      <c r="L15" s="33">
        <v>2405.0500000000002</v>
      </c>
      <c r="M15" s="33">
        <v>2405.0500000000002</v>
      </c>
      <c r="N15" s="33">
        <v>2405.0500000000002</v>
      </c>
      <c r="O15" s="33">
        <v>2405.0500000000002</v>
      </c>
      <c r="P15" s="33">
        <v>2405.0500000000002</v>
      </c>
      <c r="Q15" s="33">
        <v>2405.0500000000002</v>
      </c>
      <c r="R15" s="33">
        <v>2405.0500000000002</v>
      </c>
      <c r="S15" s="33">
        <v>2405.0500000000002</v>
      </c>
      <c r="T15" s="33">
        <v>2405.0500000000002</v>
      </c>
      <c r="U15" s="33">
        <v>2405.0500000000002</v>
      </c>
      <c r="V15" s="48">
        <v>2405.0500000000002</v>
      </c>
      <c r="W15" s="48">
        <v>2405.0500000000002</v>
      </c>
      <c r="X15" s="53">
        <v>2405.0500000000002</v>
      </c>
      <c r="Y15" s="53">
        <v>2405.0500000000002</v>
      </c>
      <c r="Z15" s="53">
        <v>2405.0500000000002</v>
      </c>
      <c r="AA15" s="53">
        <v>2405.0500000000002</v>
      </c>
      <c r="AB15" s="53">
        <v>2405.0500000000002</v>
      </c>
      <c r="AC15" s="53">
        <v>2405.0500000000002</v>
      </c>
      <c r="AD15" s="53">
        <v>2405.0500000000002</v>
      </c>
      <c r="AE15" s="53">
        <v>2405.0500000000002</v>
      </c>
      <c r="AF15" s="53">
        <v>2405.0500000000002</v>
      </c>
      <c r="AG15" s="53">
        <v>2405.0500000000002</v>
      </c>
      <c r="AH15" s="53">
        <v>2405.0500000000002</v>
      </c>
      <c r="AI15" s="53">
        <v>2405.0500000000002</v>
      </c>
      <c r="AJ15" s="53">
        <v>2405.0500000000002</v>
      </c>
      <c r="AK15" s="53">
        <v>2405.0500000000002</v>
      </c>
      <c r="AL15" s="53">
        <v>2405.0500000000002</v>
      </c>
      <c r="AM15" s="53">
        <v>2405.0500000000002</v>
      </c>
      <c r="AN15" s="53">
        <v>2405.0500000000002</v>
      </c>
      <c r="AO15" s="53">
        <v>2405.0500000000002</v>
      </c>
      <c r="AP15" s="53">
        <v>2405.0500000000002</v>
      </c>
      <c r="AQ15" s="53">
        <v>2405.0500000000002</v>
      </c>
    </row>
    <row r="16" spans="1:43" s="23" customFormat="1" ht="13" x14ac:dyDescent="0.3">
      <c r="A16" s="26" t="s">
        <v>51</v>
      </c>
      <c r="B16" s="27" t="s">
        <v>48</v>
      </c>
      <c r="C16" s="23" t="s">
        <v>44</v>
      </c>
      <c r="D16" s="33">
        <v>32304.78</v>
      </c>
      <c r="E16" s="33">
        <v>32675.51</v>
      </c>
      <c r="F16" s="33">
        <v>32675.51</v>
      </c>
      <c r="G16" s="33">
        <v>61231.88</v>
      </c>
      <c r="H16" s="33">
        <v>68624.28</v>
      </c>
      <c r="I16" s="33">
        <v>65734.03</v>
      </c>
      <c r="J16" s="33">
        <v>69034.039999999994</v>
      </c>
      <c r="K16" s="33">
        <v>71810.31</v>
      </c>
      <c r="L16" s="33">
        <v>74531.61</v>
      </c>
      <c r="M16" s="33">
        <v>76306.100000000006</v>
      </c>
      <c r="N16" s="33">
        <v>78322.63</v>
      </c>
      <c r="O16" s="33">
        <v>80724.31</v>
      </c>
      <c r="P16" s="33">
        <v>80724.31</v>
      </c>
      <c r="Q16" s="33">
        <v>57209.33</v>
      </c>
      <c r="R16" s="33">
        <v>57209.33</v>
      </c>
      <c r="S16" s="33">
        <v>57209.33</v>
      </c>
      <c r="T16" s="33">
        <v>57209.33</v>
      </c>
      <c r="U16" s="33">
        <v>57209.33</v>
      </c>
      <c r="V16" s="48">
        <v>57209.33</v>
      </c>
      <c r="W16" s="48">
        <v>57209.33</v>
      </c>
      <c r="X16" s="53">
        <v>57209.33</v>
      </c>
      <c r="Y16" s="53">
        <v>57209.33</v>
      </c>
      <c r="Z16" s="53">
        <v>57209.33</v>
      </c>
      <c r="AA16" s="53">
        <v>57209.33</v>
      </c>
      <c r="AB16" s="53">
        <v>57209.33</v>
      </c>
      <c r="AC16" s="53">
        <v>57209.33</v>
      </c>
      <c r="AD16" s="53">
        <v>57209.33</v>
      </c>
      <c r="AE16" s="53">
        <v>57209.33</v>
      </c>
      <c r="AF16" s="53">
        <v>57209.33</v>
      </c>
      <c r="AG16" s="53">
        <v>57209.33</v>
      </c>
      <c r="AH16" s="53">
        <v>57209.33</v>
      </c>
      <c r="AI16" s="53">
        <v>57209.33</v>
      </c>
      <c r="AJ16" s="53">
        <v>57209.33</v>
      </c>
      <c r="AK16" s="53">
        <v>57209.33</v>
      </c>
      <c r="AL16" s="53">
        <v>57209.33</v>
      </c>
      <c r="AM16" s="53">
        <v>57209.33</v>
      </c>
      <c r="AN16" s="53">
        <v>57209.33</v>
      </c>
      <c r="AO16" s="53">
        <v>57209.33</v>
      </c>
      <c r="AP16" s="53">
        <v>57209.33</v>
      </c>
      <c r="AQ16" s="53">
        <v>57209.33</v>
      </c>
    </row>
    <row r="17" spans="1:59" s="23" customFormat="1" ht="13" x14ac:dyDescent="0.3">
      <c r="A17" s="26" t="s">
        <v>51</v>
      </c>
      <c r="B17" s="27" t="s">
        <v>52</v>
      </c>
      <c r="C17" s="23" t="s">
        <v>44</v>
      </c>
      <c r="D17" s="33">
        <v>0</v>
      </c>
      <c r="E17" s="33">
        <v>98739.57</v>
      </c>
      <c r="F17" s="33">
        <v>98739.57</v>
      </c>
      <c r="G17" s="33">
        <v>511607.52</v>
      </c>
      <c r="H17" s="33">
        <v>511607.52</v>
      </c>
      <c r="I17" s="33">
        <v>601607.52</v>
      </c>
      <c r="J17" s="33">
        <v>601607.52</v>
      </c>
      <c r="K17" s="33">
        <v>700227.89</v>
      </c>
      <c r="L17" s="33">
        <v>700227.89</v>
      </c>
      <c r="M17" s="33">
        <v>700227.89</v>
      </c>
      <c r="N17" s="33">
        <v>700227.89</v>
      </c>
      <c r="O17" s="33">
        <v>700227.89</v>
      </c>
      <c r="P17" s="33">
        <v>700227.89</v>
      </c>
      <c r="Q17" s="33">
        <v>808186.14</v>
      </c>
      <c r="R17" s="33">
        <v>808186.14</v>
      </c>
      <c r="S17" s="33">
        <v>867402.94</v>
      </c>
      <c r="T17" s="33">
        <v>867402.94</v>
      </c>
      <c r="U17" s="33">
        <v>867402.94</v>
      </c>
      <c r="V17" s="48">
        <v>976037.58</v>
      </c>
      <c r="W17" s="48">
        <v>976037.58</v>
      </c>
      <c r="X17" s="53">
        <v>976037.58</v>
      </c>
      <c r="Y17" s="53">
        <v>976037.58</v>
      </c>
      <c r="Z17" s="53">
        <v>976037.58</v>
      </c>
      <c r="AA17" s="53">
        <v>976037.58</v>
      </c>
      <c r="AB17" s="53">
        <v>976037.58</v>
      </c>
      <c r="AC17" s="53">
        <v>976037.58</v>
      </c>
      <c r="AD17" s="53">
        <v>976037.58</v>
      </c>
      <c r="AE17" s="53">
        <v>990459.27</v>
      </c>
      <c r="AF17" s="53">
        <v>990459.27</v>
      </c>
      <c r="AG17" s="53">
        <v>990459.27</v>
      </c>
      <c r="AH17" s="53">
        <v>978155.27</v>
      </c>
      <c r="AI17" s="53">
        <v>978155.27</v>
      </c>
      <c r="AJ17" s="53">
        <v>978155.27</v>
      </c>
      <c r="AK17" s="53">
        <v>978155.27</v>
      </c>
      <c r="AL17" s="53">
        <v>978155.27</v>
      </c>
      <c r="AM17" s="53">
        <v>978155.27</v>
      </c>
      <c r="AN17" s="53">
        <v>978155.27</v>
      </c>
      <c r="AO17" s="53">
        <v>978155.27</v>
      </c>
      <c r="AP17" s="53">
        <v>978155.27</v>
      </c>
      <c r="AQ17" s="53">
        <v>978155.27</v>
      </c>
    </row>
    <row r="18" spans="1:59" s="23" customFormat="1" ht="13" x14ac:dyDescent="0.3">
      <c r="A18" s="26" t="s">
        <v>51</v>
      </c>
      <c r="B18" s="27" t="s">
        <v>52</v>
      </c>
      <c r="C18" s="23" t="s">
        <v>47</v>
      </c>
      <c r="D18" s="33">
        <v>0</v>
      </c>
      <c r="E18" s="33">
        <v>0</v>
      </c>
      <c r="F18" s="33">
        <v>0</v>
      </c>
      <c r="G18" s="33">
        <v>80392</v>
      </c>
      <c r="H18" s="33">
        <v>110854</v>
      </c>
      <c r="I18" s="33">
        <v>123509</v>
      </c>
      <c r="J18" s="33">
        <v>123509</v>
      </c>
      <c r="K18" s="33">
        <v>264327.90999999997</v>
      </c>
      <c r="L18" s="33">
        <v>267269.90999999997</v>
      </c>
      <c r="M18" s="33">
        <v>270788.90999999997</v>
      </c>
      <c r="N18" s="33">
        <v>270788.90999999997</v>
      </c>
      <c r="O18" s="33">
        <v>279664.90999999997</v>
      </c>
      <c r="P18" s="33">
        <v>280438.90999999997</v>
      </c>
      <c r="Q18" s="33">
        <v>283196.90999999997</v>
      </c>
      <c r="R18" s="33">
        <v>283196.90999999997</v>
      </c>
      <c r="S18" s="33">
        <v>283711.90999999997</v>
      </c>
      <c r="T18" s="33">
        <v>302334.90000000002</v>
      </c>
      <c r="U18" s="33">
        <v>302435.90000000002</v>
      </c>
      <c r="V18" s="48">
        <v>302629.90000000002</v>
      </c>
      <c r="W18" s="48">
        <v>302629.90000000002</v>
      </c>
      <c r="X18" s="53">
        <v>302823.90000000002</v>
      </c>
      <c r="Y18" s="53">
        <v>302823.90000000002</v>
      </c>
      <c r="Z18" s="53">
        <v>302823.90000000002</v>
      </c>
      <c r="AA18" s="53">
        <v>302823.90000000002</v>
      </c>
      <c r="AB18" s="53">
        <v>302823.90000000002</v>
      </c>
      <c r="AC18" s="53">
        <v>315127.90000000002</v>
      </c>
      <c r="AD18" s="53">
        <v>315127.90000000002</v>
      </c>
      <c r="AE18" s="53">
        <v>315127.90000000002</v>
      </c>
      <c r="AF18" s="53">
        <v>315127.90000000002</v>
      </c>
      <c r="AG18" s="53">
        <v>315127.90000000002</v>
      </c>
      <c r="AH18" s="53">
        <v>315127.90000000002</v>
      </c>
      <c r="AI18" s="53">
        <v>315127.90000000002</v>
      </c>
      <c r="AJ18" s="53">
        <v>315127.90000000002</v>
      </c>
      <c r="AK18" s="53">
        <v>315127.90000000002</v>
      </c>
      <c r="AL18" s="53">
        <v>315127.90000000002</v>
      </c>
      <c r="AM18" s="53">
        <v>315127.90000000002</v>
      </c>
      <c r="AN18" s="53">
        <v>315127.90000000002</v>
      </c>
      <c r="AO18" s="53">
        <v>315127.90000000002</v>
      </c>
      <c r="AP18" s="53">
        <v>315127.90000000002</v>
      </c>
      <c r="AQ18" s="53">
        <v>315127.90000000002</v>
      </c>
    </row>
    <row r="19" spans="1:59" s="23" customFormat="1" ht="13" x14ac:dyDescent="0.3">
      <c r="A19" s="26" t="s">
        <v>53</v>
      </c>
      <c r="B19" s="27" t="s">
        <v>54</v>
      </c>
      <c r="C19" s="23" t="s">
        <v>55</v>
      </c>
      <c r="D19" s="33">
        <v>4243867.78</v>
      </c>
      <c r="E19" s="33">
        <v>22087873.16</v>
      </c>
      <c r="F19" s="33">
        <v>35008840.890000001</v>
      </c>
      <c r="G19" s="33">
        <v>45601739.530000001</v>
      </c>
      <c r="H19" s="33">
        <v>57247223.100000001</v>
      </c>
      <c r="I19" s="33">
        <v>68507472.310000002</v>
      </c>
      <c r="J19" s="33">
        <v>81095269.049999997</v>
      </c>
      <c r="K19" s="33">
        <v>101363962.55</v>
      </c>
      <c r="L19" s="33">
        <v>114795915.88</v>
      </c>
      <c r="M19" s="33">
        <v>128537673.14</v>
      </c>
      <c r="N19" s="33">
        <v>142706518.13999999</v>
      </c>
      <c r="O19" s="33">
        <v>155599274</v>
      </c>
      <c r="P19" s="33">
        <v>169350606.72</v>
      </c>
      <c r="Q19" s="33">
        <v>188840662.59999999</v>
      </c>
      <c r="R19" s="33">
        <v>200348839.81999999</v>
      </c>
      <c r="S19" s="33">
        <v>212876897.66999999</v>
      </c>
      <c r="T19" s="33">
        <v>223018518.63999999</v>
      </c>
      <c r="U19" s="33">
        <v>229818077.75999999</v>
      </c>
      <c r="V19" s="48">
        <v>238747022.97</v>
      </c>
      <c r="W19" s="48">
        <v>243123148.44999999</v>
      </c>
      <c r="X19" s="53">
        <v>244415580.55000001</v>
      </c>
      <c r="Y19" s="53">
        <v>245079612.75</v>
      </c>
      <c r="Z19" s="53">
        <v>245437891.56</v>
      </c>
      <c r="AA19" s="53">
        <v>245458064.87</v>
      </c>
      <c r="AB19" s="53">
        <v>244851363.41999999</v>
      </c>
      <c r="AC19" s="53">
        <v>244851363.41999999</v>
      </c>
      <c r="AD19" s="53">
        <v>244851363.41999999</v>
      </c>
      <c r="AE19" s="53">
        <v>244851363.41999999</v>
      </c>
      <c r="AF19" s="53">
        <v>244851363.41999999</v>
      </c>
      <c r="AG19" s="53">
        <v>244851363.41999999</v>
      </c>
      <c r="AH19" s="53">
        <v>244851363.41999999</v>
      </c>
      <c r="AI19" s="53">
        <v>244851363.41999999</v>
      </c>
      <c r="AJ19" s="53">
        <v>244851363.41999999</v>
      </c>
      <c r="AK19" s="53">
        <v>244851363.41999999</v>
      </c>
      <c r="AL19" s="53">
        <v>244851363.41999999</v>
      </c>
      <c r="AM19" s="53">
        <v>244851363.41999999</v>
      </c>
      <c r="AN19" s="53">
        <v>244851363.41999999</v>
      </c>
      <c r="AO19" s="53">
        <v>244851363.41999999</v>
      </c>
      <c r="AP19" s="53">
        <v>244851363.41999999</v>
      </c>
      <c r="AQ19" s="53">
        <v>244851363.41999999</v>
      </c>
    </row>
    <row r="20" spans="1:59" s="23" customFormat="1" ht="13" x14ac:dyDescent="0.3">
      <c r="A20" s="26" t="s">
        <v>53</v>
      </c>
      <c r="B20" s="27" t="s">
        <v>48</v>
      </c>
      <c r="C20" s="23" t="s">
        <v>55</v>
      </c>
      <c r="D20" s="33">
        <v>1353920.35</v>
      </c>
      <c r="E20" s="33">
        <v>5538596.8799999999</v>
      </c>
      <c r="F20" s="33">
        <v>10452366.880000001</v>
      </c>
      <c r="G20" s="33">
        <v>11737733.699999999</v>
      </c>
      <c r="H20" s="33">
        <v>14441111.07</v>
      </c>
      <c r="I20" s="33">
        <v>17931792.469999999</v>
      </c>
      <c r="J20" s="33">
        <v>21719770.539999999</v>
      </c>
      <c r="K20" s="33">
        <v>25231101.25</v>
      </c>
      <c r="L20" s="33">
        <v>29621830.609999999</v>
      </c>
      <c r="M20" s="33">
        <v>34946795.25</v>
      </c>
      <c r="N20" s="33">
        <v>38690289.729999997</v>
      </c>
      <c r="O20" s="33">
        <v>45622982.369999997</v>
      </c>
      <c r="P20" s="33">
        <v>49939842.009999998</v>
      </c>
      <c r="Q20" s="33">
        <v>55902417.590000004</v>
      </c>
      <c r="R20" s="33">
        <v>59883457.350000001</v>
      </c>
      <c r="S20" s="33">
        <v>62542608.810000002</v>
      </c>
      <c r="T20" s="33">
        <v>65187007.549999997</v>
      </c>
      <c r="U20" s="33">
        <v>67431309.209999993</v>
      </c>
      <c r="V20" s="48">
        <v>68735354.25</v>
      </c>
      <c r="W20" s="48">
        <v>69964739.450000003</v>
      </c>
      <c r="X20" s="53">
        <v>71087034.620000005</v>
      </c>
      <c r="Y20" s="53">
        <v>71387401.640000001</v>
      </c>
      <c r="Z20" s="53">
        <v>71441392.980000004</v>
      </c>
      <c r="AA20" s="53">
        <v>71484360.680000007</v>
      </c>
      <c r="AB20" s="53">
        <v>71484262.969999999</v>
      </c>
      <c r="AC20" s="53">
        <v>71484332.209999993</v>
      </c>
      <c r="AD20" s="53">
        <v>71484332.209999993</v>
      </c>
      <c r="AE20" s="53">
        <v>71484332.209999993</v>
      </c>
      <c r="AF20" s="53">
        <v>71484332.209999993</v>
      </c>
      <c r="AG20" s="53">
        <v>71484332.209999993</v>
      </c>
      <c r="AH20" s="53">
        <v>71484332.209999993</v>
      </c>
      <c r="AI20" s="53">
        <v>71484332.209999993</v>
      </c>
      <c r="AJ20" s="53">
        <v>71484332.209999993</v>
      </c>
      <c r="AK20" s="53">
        <v>71484332.209999993</v>
      </c>
      <c r="AL20" s="53">
        <v>71484332.209999993</v>
      </c>
      <c r="AM20" s="53">
        <v>71484332.209999993</v>
      </c>
      <c r="AN20" s="53">
        <v>71484332.209999993</v>
      </c>
      <c r="AO20" s="53">
        <v>71484332.209999993</v>
      </c>
      <c r="AP20" s="53">
        <v>71484332.209999993</v>
      </c>
      <c r="AQ20" s="53">
        <v>71484332.209999993</v>
      </c>
    </row>
    <row r="21" spans="1:59" s="63" customFormat="1" ht="13" x14ac:dyDescent="0.3">
      <c r="A21" s="61" t="s">
        <v>56</v>
      </c>
      <c r="B21" s="62" t="s">
        <v>43</v>
      </c>
      <c r="C21" s="63" t="s">
        <v>47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53">
        <v>0</v>
      </c>
      <c r="Z21" s="53">
        <v>0</v>
      </c>
      <c r="AA21" s="53">
        <v>0</v>
      </c>
      <c r="AB21" s="53">
        <v>0</v>
      </c>
      <c r="AC21" s="53">
        <v>0</v>
      </c>
      <c r="AD21" s="53">
        <v>0</v>
      </c>
      <c r="AE21" s="53">
        <v>0</v>
      </c>
      <c r="AF21" s="53">
        <v>0</v>
      </c>
      <c r="AG21" s="53">
        <v>0</v>
      </c>
      <c r="AH21" s="53">
        <v>0</v>
      </c>
      <c r="AI21" s="53">
        <v>0</v>
      </c>
      <c r="AJ21" s="53">
        <v>0</v>
      </c>
      <c r="AK21" s="53">
        <v>0</v>
      </c>
      <c r="AL21" s="53">
        <v>0</v>
      </c>
      <c r="AM21" s="53">
        <v>0</v>
      </c>
      <c r="AN21" s="53">
        <v>0</v>
      </c>
      <c r="AO21" s="53">
        <v>0</v>
      </c>
      <c r="AP21" s="53">
        <v>0</v>
      </c>
      <c r="AQ21" s="53">
        <v>14785.66</v>
      </c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</row>
    <row r="22" spans="1:59" s="23" customFormat="1" ht="13" x14ac:dyDescent="0.3">
      <c r="A22" s="26" t="s">
        <v>56</v>
      </c>
      <c r="B22" s="27" t="s">
        <v>43</v>
      </c>
      <c r="C22" s="23" t="s">
        <v>57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10000000</v>
      </c>
      <c r="J22" s="33">
        <v>10000000</v>
      </c>
      <c r="K22" s="33">
        <v>10000000</v>
      </c>
      <c r="L22" s="33">
        <v>15750000</v>
      </c>
      <c r="M22" s="33">
        <v>15750000</v>
      </c>
      <c r="N22" s="33">
        <v>15750000</v>
      </c>
      <c r="O22" s="33">
        <v>15750000</v>
      </c>
      <c r="P22" s="33">
        <v>15750000</v>
      </c>
      <c r="Q22" s="33">
        <v>15750000</v>
      </c>
      <c r="R22" s="33">
        <v>15750000</v>
      </c>
      <c r="S22" s="33">
        <v>15750000</v>
      </c>
      <c r="T22" s="33">
        <v>15750000</v>
      </c>
      <c r="U22" s="33">
        <v>15750000</v>
      </c>
      <c r="V22" s="48">
        <v>15750000</v>
      </c>
      <c r="W22" s="48">
        <v>15750000</v>
      </c>
      <c r="X22" s="53">
        <v>15750000</v>
      </c>
      <c r="Y22" s="53">
        <v>15750000</v>
      </c>
      <c r="Z22" s="53">
        <v>15750000</v>
      </c>
      <c r="AA22" s="53">
        <v>15750000</v>
      </c>
      <c r="AB22" s="53">
        <v>19939515.199999999</v>
      </c>
      <c r="AC22" s="53">
        <v>25853125.989999998</v>
      </c>
      <c r="AD22" s="53">
        <v>30828510.690000001</v>
      </c>
      <c r="AE22" s="53">
        <v>53640185.270000003</v>
      </c>
      <c r="AF22" s="53">
        <v>57634828.549999997</v>
      </c>
      <c r="AG22" s="53">
        <v>59843602.280000001</v>
      </c>
      <c r="AH22" s="53">
        <v>63580615.460000001</v>
      </c>
      <c r="AI22" s="53">
        <v>68082758.450000003</v>
      </c>
      <c r="AJ22" s="53">
        <v>74522441.379999995</v>
      </c>
      <c r="AK22" s="53">
        <v>78037954.200000003</v>
      </c>
      <c r="AL22" s="53">
        <v>79423607.519999996</v>
      </c>
      <c r="AM22" s="53">
        <v>81252883.439999998</v>
      </c>
      <c r="AN22" s="53">
        <v>103609053.54000001</v>
      </c>
      <c r="AO22" s="53">
        <v>107561996.42</v>
      </c>
      <c r="AP22" s="53">
        <v>109392791.54000001</v>
      </c>
      <c r="AQ22" s="53">
        <v>112336635.16</v>
      </c>
    </row>
    <row r="23" spans="1:59" s="23" customFormat="1" ht="13" x14ac:dyDescent="0.3">
      <c r="A23" s="26" t="s">
        <v>56</v>
      </c>
      <c r="B23" s="27" t="s">
        <v>48</v>
      </c>
      <c r="C23" s="23" t="s">
        <v>58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473.28</v>
      </c>
      <c r="J23" s="33">
        <v>473.28</v>
      </c>
      <c r="K23" s="33">
        <v>473.28</v>
      </c>
      <c r="L23" s="33">
        <v>473.28</v>
      </c>
      <c r="M23" s="33">
        <v>473.28</v>
      </c>
      <c r="N23" s="33">
        <v>473.28</v>
      </c>
      <c r="O23" s="33">
        <v>1324.86</v>
      </c>
      <c r="P23" s="33">
        <v>1324.86</v>
      </c>
      <c r="Q23" s="33">
        <v>1324.86</v>
      </c>
      <c r="R23" s="33">
        <v>1324.86</v>
      </c>
      <c r="S23" s="33">
        <v>1324.86</v>
      </c>
      <c r="T23" s="33">
        <v>1324.86</v>
      </c>
      <c r="U23" s="33">
        <v>1324.86</v>
      </c>
      <c r="V23" s="48">
        <v>1324.86</v>
      </c>
      <c r="W23" s="48">
        <v>1324.86</v>
      </c>
      <c r="X23" s="53">
        <v>1324.86</v>
      </c>
      <c r="Y23" s="53">
        <v>1324.86</v>
      </c>
      <c r="Z23" s="53">
        <v>1324.86</v>
      </c>
      <c r="AA23" s="53">
        <v>1324.86</v>
      </c>
      <c r="AB23" s="53">
        <v>1324.86</v>
      </c>
      <c r="AC23" s="53">
        <v>1324.86</v>
      </c>
      <c r="AD23" s="53">
        <v>1324.86</v>
      </c>
      <c r="AE23" s="53">
        <v>1324.86</v>
      </c>
      <c r="AF23" s="53">
        <v>1324.86</v>
      </c>
      <c r="AG23" s="53">
        <v>1324.86</v>
      </c>
      <c r="AH23" s="53">
        <v>1324.86</v>
      </c>
      <c r="AI23" s="53">
        <v>1324.86</v>
      </c>
      <c r="AJ23" s="53">
        <v>1324.86</v>
      </c>
      <c r="AK23" s="53">
        <v>1324.86</v>
      </c>
      <c r="AL23" s="53">
        <v>1324.86</v>
      </c>
      <c r="AM23" s="53">
        <v>1324.86</v>
      </c>
      <c r="AN23" s="53">
        <v>1324.86</v>
      </c>
      <c r="AO23" s="53">
        <v>1324.86</v>
      </c>
      <c r="AP23" s="53">
        <v>1324.86</v>
      </c>
      <c r="AQ23" s="53">
        <v>1324.86</v>
      </c>
    </row>
    <row r="24" spans="1:59" s="23" customFormat="1" ht="13" x14ac:dyDescent="0.3">
      <c r="A24" s="26" t="s">
        <v>59</v>
      </c>
      <c r="B24" s="27" t="s">
        <v>48</v>
      </c>
      <c r="C24" s="23" t="s">
        <v>55</v>
      </c>
      <c r="D24" s="34">
        <v>2422</v>
      </c>
      <c r="E24" s="34">
        <v>6271</v>
      </c>
      <c r="F24" s="34">
        <v>7766</v>
      </c>
      <c r="G24" s="34">
        <v>7766</v>
      </c>
      <c r="H24" s="34">
        <v>8666</v>
      </c>
      <c r="I24" s="34">
        <v>8666</v>
      </c>
      <c r="J24" s="34">
        <v>8666</v>
      </c>
      <c r="K24" s="34">
        <v>8666</v>
      </c>
      <c r="L24" s="34">
        <v>8666</v>
      </c>
      <c r="M24" s="34">
        <v>11480</v>
      </c>
      <c r="N24" s="34">
        <v>11480</v>
      </c>
      <c r="O24" s="34">
        <v>11480</v>
      </c>
      <c r="P24" s="34">
        <v>11480</v>
      </c>
      <c r="Q24" s="34">
        <v>11480</v>
      </c>
      <c r="R24" s="34">
        <v>11480</v>
      </c>
      <c r="S24" s="34">
        <v>11480</v>
      </c>
      <c r="T24" s="34">
        <v>11480</v>
      </c>
      <c r="U24" s="34">
        <v>11480</v>
      </c>
      <c r="V24" s="49">
        <v>11480</v>
      </c>
      <c r="W24" s="49">
        <v>11480</v>
      </c>
      <c r="X24" s="54">
        <v>11480</v>
      </c>
      <c r="Y24" s="54">
        <v>11480</v>
      </c>
      <c r="Z24" s="54">
        <v>11480</v>
      </c>
      <c r="AA24" s="54">
        <v>11480</v>
      </c>
      <c r="AB24" s="54">
        <v>11480</v>
      </c>
      <c r="AC24" s="54">
        <v>11480</v>
      </c>
      <c r="AD24" s="54">
        <v>11480</v>
      </c>
      <c r="AE24" s="54">
        <v>11480</v>
      </c>
      <c r="AF24" s="54">
        <v>11480</v>
      </c>
      <c r="AG24" s="54">
        <v>11480</v>
      </c>
      <c r="AH24" s="54">
        <v>11480</v>
      </c>
      <c r="AI24" s="54">
        <v>11480</v>
      </c>
      <c r="AJ24" s="54">
        <v>11480</v>
      </c>
      <c r="AK24" s="54">
        <v>11480</v>
      </c>
      <c r="AL24" s="54">
        <v>11480</v>
      </c>
      <c r="AM24" s="54">
        <v>11480</v>
      </c>
      <c r="AN24" s="54">
        <v>11480</v>
      </c>
      <c r="AO24" s="54">
        <v>11480</v>
      </c>
      <c r="AP24" s="54">
        <v>11480</v>
      </c>
      <c r="AQ24" s="53">
        <v>11480</v>
      </c>
    </row>
    <row r="25" spans="1:59" s="23" customFormat="1" ht="13" x14ac:dyDescent="0.3">
      <c r="A25" s="26" t="s">
        <v>59</v>
      </c>
      <c r="B25" s="27" t="s">
        <v>43</v>
      </c>
      <c r="C25" s="23" t="s">
        <v>57</v>
      </c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49"/>
      <c r="W25" s="49">
        <v>3200769.57</v>
      </c>
      <c r="X25" s="54">
        <v>3200769.57</v>
      </c>
      <c r="Y25" s="54">
        <v>3200769.57</v>
      </c>
      <c r="Z25" s="54">
        <v>3200769.57</v>
      </c>
      <c r="AA25" s="54">
        <v>3200769.57</v>
      </c>
      <c r="AB25" s="54">
        <v>3200769.57</v>
      </c>
      <c r="AC25" s="54">
        <v>3200769.57</v>
      </c>
      <c r="AD25" s="54">
        <v>3200769.57</v>
      </c>
      <c r="AE25" s="54">
        <v>3200769.57</v>
      </c>
      <c r="AF25" s="54">
        <v>3200769.57</v>
      </c>
      <c r="AG25" s="54">
        <v>3200769.57</v>
      </c>
      <c r="AH25" s="54">
        <v>3200769.57</v>
      </c>
      <c r="AI25" s="54">
        <v>3200769.57</v>
      </c>
      <c r="AJ25" s="54">
        <v>3200769.57</v>
      </c>
      <c r="AK25" s="54">
        <v>3200769.57</v>
      </c>
      <c r="AL25" s="54">
        <v>3200769.57</v>
      </c>
      <c r="AM25" s="54">
        <v>3200769.57</v>
      </c>
      <c r="AN25" s="54">
        <v>3200769.57</v>
      </c>
      <c r="AO25" s="54">
        <v>3200769.57</v>
      </c>
      <c r="AP25" s="54">
        <v>27699328.449999999</v>
      </c>
      <c r="AQ25" s="54">
        <v>27699328.449999999</v>
      </c>
    </row>
    <row r="26" spans="1:59" s="23" customFormat="1" ht="13" x14ac:dyDescent="0.3">
      <c r="A26" s="26" t="s">
        <v>60</v>
      </c>
      <c r="B26" s="27" t="s">
        <v>43</v>
      </c>
      <c r="C26" s="23" t="s">
        <v>61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55736.66</v>
      </c>
      <c r="M26" s="34">
        <v>214594.21</v>
      </c>
      <c r="N26" s="34">
        <v>238015.17</v>
      </c>
      <c r="O26" s="34">
        <v>238015.17</v>
      </c>
      <c r="P26" s="34">
        <v>298752.09000000003</v>
      </c>
      <c r="Q26" s="34">
        <v>298752.09000000003</v>
      </c>
      <c r="R26" s="34">
        <v>305878.14</v>
      </c>
      <c r="S26" s="34">
        <v>305878.14</v>
      </c>
      <c r="T26" s="34">
        <v>305878.14</v>
      </c>
      <c r="U26" s="34">
        <v>305878.14</v>
      </c>
      <c r="V26" s="49">
        <v>407980.03</v>
      </c>
      <c r="W26" s="49">
        <v>407980.03</v>
      </c>
      <c r="X26" s="54">
        <v>407980.03</v>
      </c>
      <c r="Y26" s="54">
        <v>411407.14</v>
      </c>
      <c r="Z26" s="54">
        <v>411407.14</v>
      </c>
      <c r="AA26" s="54">
        <v>9250305.4900000002</v>
      </c>
      <c r="AB26" s="54">
        <v>9469190.5500000007</v>
      </c>
      <c r="AC26" s="54">
        <v>9469190.5500000007</v>
      </c>
      <c r="AD26" s="54">
        <v>9471062.9399999995</v>
      </c>
      <c r="AE26" s="54">
        <v>9471062.9399999995</v>
      </c>
      <c r="AF26" s="54">
        <v>9471062.9399999995</v>
      </c>
      <c r="AG26" s="54">
        <v>9471062.9399999995</v>
      </c>
      <c r="AH26" s="54">
        <v>34133057.240000002</v>
      </c>
      <c r="AI26" s="54">
        <v>34133057.240000002</v>
      </c>
      <c r="AJ26" s="54">
        <v>34133057.240000002</v>
      </c>
      <c r="AK26" s="54">
        <v>34471061.659999996</v>
      </c>
      <c r="AL26" s="54">
        <v>34471061.659999996</v>
      </c>
      <c r="AM26" s="54">
        <v>34471061.659999996</v>
      </c>
      <c r="AN26" s="54">
        <v>34471061.659999996</v>
      </c>
      <c r="AO26" s="54">
        <v>34471061.659999996</v>
      </c>
      <c r="AP26" s="54">
        <v>34471061.659999996</v>
      </c>
      <c r="AQ26" s="54">
        <v>34471061.659999996</v>
      </c>
    </row>
    <row r="27" spans="1:59" s="23" customFormat="1" ht="13" x14ac:dyDescent="0.3">
      <c r="A27" s="26" t="s">
        <v>62</v>
      </c>
      <c r="B27" s="27" t="s">
        <v>48</v>
      </c>
      <c r="C27" s="23" t="s">
        <v>47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54761.66</v>
      </c>
      <c r="M27" s="34">
        <v>160712.69</v>
      </c>
      <c r="N27" s="34">
        <v>160712.69</v>
      </c>
      <c r="O27" s="34">
        <v>189180.22</v>
      </c>
      <c r="P27" s="34">
        <v>243045.02</v>
      </c>
      <c r="Q27" s="34">
        <v>248656.17</v>
      </c>
      <c r="R27" s="34">
        <v>297420.11</v>
      </c>
      <c r="S27" s="34">
        <v>306783.28999999998</v>
      </c>
      <c r="T27" s="34">
        <v>355131.72</v>
      </c>
      <c r="U27" s="34">
        <v>359862.63</v>
      </c>
      <c r="V27" s="49">
        <v>360092.4</v>
      </c>
      <c r="W27" s="49">
        <v>379296.08</v>
      </c>
      <c r="X27" s="54">
        <v>398583.86</v>
      </c>
      <c r="Y27" s="54">
        <v>490291.7</v>
      </c>
      <c r="Z27" s="54">
        <v>490291.7</v>
      </c>
      <c r="AA27" s="54">
        <v>490291.7</v>
      </c>
      <c r="AB27" s="54">
        <v>490291.7</v>
      </c>
      <c r="AC27" s="54">
        <v>490291.7</v>
      </c>
      <c r="AD27" s="54">
        <v>490291.7</v>
      </c>
      <c r="AE27" s="54">
        <v>490291.7</v>
      </c>
      <c r="AF27" s="54">
        <v>490291.7</v>
      </c>
      <c r="AG27" s="54">
        <v>490291.7</v>
      </c>
      <c r="AH27" s="54">
        <v>490291.7</v>
      </c>
      <c r="AI27" s="54">
        <v>490291.7</v>
      </c>
      <c r="AJ27" s="54">
        <v>490291.7</v>
      </c>
      <c r="AK27" s="54">
        <v>490291.7</v>
      </c>
      <c r="AL27" s="54">
        <v>490291.7</v>
      </c>
      <c r="AM27" s="54">
        <v>490291.7</v>
      </c>
      <c r="AN27" s="54">
        <v>490291.7</v>
      </c>
      <c r="AO27" s="54">
        <v>490291.7</v>
      </c>
      <c r="AP27" s="54">
        <v>490291.7</v>
      </c>
      <c r="AQ27" s="54">
        <v>490291.7</v>
      </c>
    </row>
    <row r="28" spans="1:59" s="23" customFormat="1" ht="13" x14ac:dyDescent="0.3">
      <c r="A28" s="26" t="s">
        <v>62</v>
      </c>
      <c r="B28" s="27" t="s">
        <v>48</v>
      </c>
      <c r="C28" s="23" t="s">
        <v>49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45873.79</v>
      </c>
      <c r="M28" s="34">
        <v>108236.81</v>
      </c>
      <c r="N28" s="34">
        <v>108236.81</v>
      </c>
      <c r="O28" s="34">
        <v>108236.81</v>
      </c>
      <c r="P28" s="34">
        <v>108236.81</v>
      </c>
      <c r="Q28" s="34">
        <v>108236.81</v>
      </c>
      <c r="R28" s="34">
        <v>108236.81</v>
      </c>
      <c r="S28" s="34">
        <v>108236.81</v>
      </c>
      <c r="T28" s="34">
        <v>108236.81</v>
      </c>
      <c r="U28" s="34">
        <v>108236.81</v>
      </c>
      <c r="V28" s="49">
        <v>108236.81</v>
      </c>
      <c r="W28" s="49">
        <v>108236.81</v>
      </c>
      <c r="X28" s="54">
        <v>108236.81</v>
      </c>
      <c r="Y28" s="54">
        <v>108236.81</v>
      </c>
      <c r="Z28" s="54">
        <v>108236.81</v>
      </c>
      <c r="AA28" s="54">
        <v>108236.81</v>
      </c>
      <c r="AB28" s="54">
        <v>108236.81</v>
      </c>
      <c r="AC28" s="54">
        <v>108236.81</v>
      </c>
      <c r="AD28" s="54">
        <v>108236.81</v>
      </c>
      <c r="AE28" s="54">
        <v>108236.81</v>
      </c>
      <c r="AF28" s="54">
        <v>108236.81</v>
      </c>
      <c r="AG28" s="54">
        <v>108236.81</v>
      </c>
      <c r="AH28" s="54">
        <v>108236.81</v>
      </c>
      <c r="AI28" s="54">
        <v>108236.81</v>
      </c>
      <c r="AJ28" s="54">
        <v>108236.81</v>
      </c>
      <c r="AK28" s="54">
        <v>108236.81</v>
      </c>
      <c r="AL28" s="54">
        <v>108236.81</v>
      </c>
      <c r="AM28" s="54">
        <v>108236.81</v>
      </c>
      <c r="AN28" s="54">
        <v>108236.81</v>
      </c>
      <c r="AO28" s="54">
        <v>108236.81</v>
      </c>
      <c r="AP28" s="54">
        <v>108236.81</v>
      </c>
      <c r="AQ28" s="54">
        <v>108236.81</v>
      </c>
    </row>
    <row r="29" spans="1:59" s="23" customFormat="1" ht="13" x14ac:dyDescent="0.3">
      <c r="A29" s="26" t="s">
        <v>63</v>
      </c>
      <c r="B29" s="27" t="s">
        <v>48</v>
      </c>
      <c r="C29" s="23" t="s">
        <v>55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2812.16</v>
      </c>
      <c r="N29" s="35">
        <v>2812.16</v>
      </c>
      <c r="O29" s="35">
        <v>2812.16</v>
      </c>
      <c r="P29" s="35">
        <v>2812.16</v>
      </c>
      <c r="Q29" s="35">
        <v>2812.16</v>
      </c>
      <c r="R29" s="35">
        <v>2812.16</v>
      </c>
      <c r="S29" s="35">
        <v>2812.16</v>
      </c>
      <c r="T29" s="35">
        <v>2812.16</v>
      </c>
      <c r="U29" s="35">
        <v>2812.16</v>
      </c>
      <c r="V29" s="50">
        <v>2812.16</v>
      </c>
      <c r="W29" s="50">
        <v>2812.16</v>
      </c>
      <c r="X29" s="55">
        <v>2812.16</v>
      </c>
      <c r="Y29" s="55">
        <v>2812.16</v>
      </c>
      <c r="Z29" s="55">
        <v>2812.16</v>
      </c>
      <c r="AA29" s="55">
        <v>2812.16</v>
      </c>
      <c r="AB29" s="55">
        <v>2812.16</v>
      </c>
      <c r="AC29" s="55">
        <v>2812.16</v>
      </c>
      <c r="AD29" s="55">
        <v>2812.16</v>
      </c>
      <c r="AE29" s="55">
        <v>2812.16</v>
      </c>
      <c r="AF29" s="55">
        <v>2812.16</v>
      </c>
      <c r="AG29" s="55">
        <v>2812.16</v>
      </c>
      <c r="AH29" s="55">
        <v>2812.16</v>
      </c>
      <c r="AI29" s="55">
        <v>2812.16</v>
      </c>
      <c r="AJ29" s="55">
        <v>2812.16</v>
      </c>
      <c r="AK29" s="55">
        <v>2812.16</v>
      </c>
      <c r="AL29" s="55">
        <v>2812.16</v>
      </c>
      <c r="AM29" s="55">
        <v>2812.16</v>
      </c>
      <c r="AN29" s="55">
        <v>2812.16</v>
      </c>
      <c r="AO29" s="55">
        <v>2812.16</v>
      </c>
      <c r="AP29" s="55">
        <v>2812.16</v>
      </c>
      <c r="AQ29" s="54">
        <v>2812.16</v>
      </c>
    </row>
    <row r="30" spans="1:59" s="23" customFormat="1" ht="13.5" thickBot="1" x14ac:dyDescent="0.35">
      <c r="A30" s="29" t="s">
        <v>68</v>
      </c>
      <c r="B30" s="29"/>
      <c r="C30" s="29"/>
      <c r="D30" s="36">
        <f>SUM(D9:D29)</f>
        <v>5634919.9600000009</v>
      </c>
      <c r="E30" s="36">
        <f>SUM(E9:E29)</f>
        <v>284805056.17000002</v>
      </c>
      <c r="F30" s="36">
        <f t="shared" ref="F30:N30" si="0">SUM(F9:F29)</f>
        <v>302645171.94</v>
      </c>
      <c r="G30" s="36">
        <f t="shared" si="0"/>
        <v>316195939.13</v>
      </c>
      <c r="H30" s="36">
        <f t="shared" si="0"/>
        <v>338862630.07999998</v>
      </c>
      <c r="I30" s="36">
        <f t="shared" si="0"/>
        <v>367099455.57999992</v>
      </c>
      <c r="J30" s="36">
        <f t="shared" si="0"/>
        <v>385749912.07000005</v>
      </c>
      <c r="K30" s="36">
        <f t="shared" si="0"/>
        <v>662026525.44000006</v>
      </c>
      <c r="L30" s="36">
        <f t="shared" si="0"/>
        <v>689233504.10000002</v>
      </c>
      <c r="M30" s="36">
        <f t="shared" si="0"/>
        <v>713017955.96000004</v>
      </c>
      <c r="N30" s="36">
        <f t="shared" si="0"/>
        <v>735143386.57999992</v>
      </c>
      <c r="O30" s="36">
        <f t="shared" ref="O30:S30" si="1">SUM(O9:O29)</f>
        <v>1008157827.8199998</v>
      </c>
      <c r="P30" s="36">
        <f t="shared" si="1"/>
        <v>1030322204.0399998</v>
      </c>
      <c r="Q30" s="36">
        <f t="shared" si="1"/>
        <v>1060148702.05</v>
      </c>
      <c r="R30" s="36">
        <f t="shared" si="1"/>
        <v>1077091367.8599997</v>
      </c>
      <c r="S30" s="36">
        <f t="shared" si="1"/>
        <v>1348812043.77</v>
      </c>
      <c r="T30" s="36">
        <f t="shared" ref="T30:X30" si="2">SUM(T9:T29)</f>
        <v>1367809263.95</v>
      </c>
      <c r="U30" s="36">
        <f t="shared" si="2"/>
        <v>1380889339.5000002</v>
      </c>
      <c r="V30" s="36">
        <f t="shared" si="2"/>
        <v>1395067371.4200001</v>
      </c>
      <c r="W30" s="36">
        <f t="shared" si="2"/>
        <v>1655198316.55</v>
      </c>
      <c r="X30" s="56">
        <f t="shared" si="2"/>
        <v>1660974989.55</v>
      </c>
      <c r="Y30" s="56">
        <f>SUM(Y9:Y29)</f>
        <v>1663781943.95</v>
      </c>
      <c r="Z30" s="56">
        <f t="shared" ref="Z30:AB30" si="3">SUM(Z9:Z29)</f>
        <v>1664352113.8499999</v>
      </c>
      <c r="AA30" s="56">
        <f t="shared" si="3"/>
        <v>1676679150.54</v>
      </c>
      <c r="AB30" s="56">
        <f t="shared" si="3"/>
        <v>1681025371.72</v>
      </c>
      <c r="AC30" s="56">
        <f>SUM(AC9:AC29)</f>
        <v>1688203665.78</v>
      </c>
      <c r="AD30" s="56">
        <f>SUM(AD9:AD29)</f>
        <v>1694312591.95</v>
      </c>
      <c r="AE30" s="56">
        <f>SUM(AE9:AE29)</f>
        <v>1717970993.77</v>
      </c>
      <c r="AF30" s="56">
        <f t="shared" ref="AF30:AG30" si="4">SUM(AF9:AF29)</f>
        <v>1723389006.8800001</v>
      </c>
      <c r="AG30" s="56">
        <f t="shared" si="4"/>
        <v>2584864255.2900004</v>
      </c>
      <c r="AH30" s="56">
        <f>SUM(AH9:AH29)</f>
        <v>2613836753.2800002</v>
      </c>
      <c r="AI30" s="56">
        <f>SUM(AI9:AI29)</f>
        <v>2618769949.0599999</v>
      </c>
      <c r="AJ30" s="56">
        <v>2643598419.9400001</v>
      </c>
      <c r="AK30" s="56">
        <v>2647876455.6900001</v>
      </c>
      <c r="AL30" s="56">
        <f t="shared" ref="AL30:AO30" si="5">SUM(AL9:AL29)</f>
        <v>2650121911.0999999</v>
      </c>
      <c r="AM30" s="56">
        <f t="shared" si="5"/>
        <v>2652295691.5100002</v>
      </c>
      <c r="AN30" s="56">
        <f t="shared" si="5"/>
        <v>2675148930.1399999</v>
      </c>
      <c r="AO30" s="56">
        <f t="shared" si="5"/>
        <v>2679683024.29</v>
      </c>
      <c r="AP30" s="56">
        <f>SUM(AP9:AP29)</f>
        <v>2706260638.6999998</v>
      </c>
      <c r="AQ30" s="56">
        <f>SUM(AQ9:AQ29)</f>
        <v>3343299820.9799991</v>
      </c>
    </row>
    <row r="31" spans="1:59" s="23" customFormat="1" ht="13" thickTop="1" x14ac:dyDescent="0.25"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59" s="23" customFormat="1" ht="12.5" x14ac:dyDescent="0.25"/>
    <row r="33" s="23" customFormat="1" ht="12.5" x14ac:dyDescent="0.25"/>
    <row r="34" s="23" customFormat="1" ht="12.5" x14ac:dyDescent="0.25"/>
    <row r="35" s="23" customFormat="1" ht="12.5" x14ac:dyDescent="0.25"/>
    <row r="36" s="23" customFormat="1" ht="12.5" x14ac:dyDescent="0.25"/>
    <row r="37" s="23" customFormat="1" ht="12.5" x14ac:dyDescent="0.25"/>
    <row r="38" s="23" customFormat="1" ht="12.5" x14ac:dyDescent="0.25"/>
    <row r="39" s="23" customFormat="1" ht="12.5" x14ac:dyDescent="0.25"/>
    <row r="40" s="23" customFormat="1" ht="12.5" x14ac:dyDescent="0.25"/>
    <row r="41" s="23" customFormat="1" ht="12.5" x14ac:dyDescent="0.25"/>
    <row r="42" s="23" customFormat="1" ht="12.5" x14ac:dyDescent="0.25"/>
  </sheetData>
  <hyperlinks>
    <hyperlink ref="A9" location="'TDA approp language'!A1" display="$1b OTDA appropriation" xr:uid="{AADFDD8C-9F36-44E6-9156-6ABC89ECB7A2}"/>
    <hyperlink ref="A13" location="'OGS approp language'!A1" display="Office of General Services" xr:uid="{C1EF1109-6947-420E-8A63-653ADA761E07}"/>
    <hyperlink ref="A15" location="'OGS approp language'!A1" display="Office of General Services" xr:uid="{7F0D603F-6D4A-4364-A007-9608E61966AB}"/>
    <hyperlink ref="A16" location="'DOC approp language'!A1" display="Department of Corrections and Community Supervision" xr:uid="{ADFD2E8A-1943-473F-B8EF-F87259C5E274}"/>
    <hyperlink ref="A19" location="'DMN approp language'!A1" display="Division of Military and Naval Affairs" xr:uid="{A868FB62-758E-4600-B9AA-57DB9133A365}"/>
    <hyperlink ref="A17" location="'DOC approp language'!A1" display="Department of Corrections and Community Supervision" xr:uid="{ECA978E5-E55C-4CE4-9CA9-A4B8D03CA022}"/>
    <hyperlink ref="A20" location="'DMN approp language'!A1" display="Division of Military and Naval Affairs" xr:uid="{37C1AB5E-E3D6-4F2E-879C-8BCDF9C1C555}"/>
    <hyperlink ref="A18" location="'DOC approp language'!A1" display="Department of Corrections and Community Supervision" xr:uid="{47888304-3C9D-4C32-9B4A-8D785752479B}"/>
    <hyperlink ref="A10" location="'TDA approp language'!A1" display="$1b OTDA appropriation" xr:uid="{117DD549-C194-4593-89BA-2777C18DEE30}"/>
    <hyperlink ref="A11" location="'OGS approp language'!A1" display="Office of General Services" xr:uid="{E1E7447A-37ED-47F5-AF2E-493CDDF44402}"/>
    <hyperlink ref="A12" location="'OGS approp language'!A1" display="Office of General Services" xr:uid="{E28CAA13-15E7-43DF-A502-BF05BAA3FB21}"/>
    <hyperlink ref="A22" location="'DOS approp language'!A1" display="Department of State" xr:uid="{ECB6A435-BF8B-4A3A-A70A-D4BD971E097B}"/>
    <hyperlink ref="A23" location="'DOS approp language'!A37" display="Department of State" xr:uid="{93974045-A4F8-4BC1-848C-2AEE0B84EBF9}"/>
    <hyperlink ref="A24" location="'DHS approp language'!A1" display="Division of Homeland Security and Emergency Services" xr:uid="{EC452BCE-DC96-49E3-A3BA-1A4E6D889E2D}"/>
    <hyperlink ref="A27" location="'DEC approp language'!A1" display="Department of Environmental Conservation" xr:uid="{3223467C-0082-42FD-8C9D-367F8F2860B7}"/>
    <hyperlink ref="A28" location="'DEC approp language'!A1" display="Department of Environmental Conservation" xr:uid="{BC8B9338-74CE-4660-9C95-E48279333245}"/>
    <hyperlink ref="A29" location="'PDV approp language'!A1" display="Office for the Prevention of Domestic Violence" xr:uid="{6BE9B9DD-7C51-4349-BD32-BE3A7028B68B}"/>
    <hyperlink ref="A14" location="'OGS approp language'!A1" display="Office of General Services" xr:uid="{B042869A-E940-429C-8BDC-C5C6D33B6DB7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E39D0-357F-43BB-BF42-74C67696421E}">
  <dimension ref="A1:M53"/>
  <sheetViews>
    <sheetView tabSelected="1" zoomScale="70" zoomScaleNormal="70" workbookViewId="0">
      <selection activeCell="A31" sqref="A31"/>
    </sheetView>
  </sheetViews>
  <sheetFormatPr defaultColWidth="8.6328125" defaultRowHeight="14" x14ac:dyDescent="0.3"/>
  <cols>
    <col min="1" max="1" width="66" style="5" customWidth="1"/>
    <col min="2" max="2" width="19" style="5" customWidth="1"/>
    <col min="3" max="5" width="23.90625" style="5" customWidth="1"/>
    <col min="6" max="6" width="19" style="5" customWidth="1"/>
    <col min="7" max="7" width="44.54296875" style="6" bestFit="1" customWidth="1"/>
    <col min="8" max="8" width="14.36328125" style="6" bestFit="1" customWidth="1"/>
    <col min="9" max="9" width="11.36328125" style="6" bestFit="1" customWidth="1"/>
    <col min="10" max="16384" width="8.6328125" style="6"/>
  </cols>
  <sheetData>
    <row r="1" spans="1:9" x14ac:dyDescent="0.3">
      <c r="A1" s="4" t="s">
        <v>0</v>
      </c>
      <c r="G1" s="5"/>
    </row>
    <row r="2" spans="1:9" x14ac:dyDescent="0.3">
      <c r="A2" s="4" t="s">
        <v>73</v>
      </c>
      <c r="G2" s="5"/>
    </row>
    <row r="3" spans="1:9" x14ac:dyDescent="0.3">
      <c r="A3" s="4" t="s">
        <v>1</v>
      </c>
      <c r="G3" s="5"/>
    </row>
    <row r="4" spans="1:9" x14ac:dyDescent="0.3">
      <c r="A4" s="7">
        <f>[1]Graph!B4</f>
        <v>46297</v>
      </c>
      <c r="G4" s="5"/>
    </row>
    <row r="5" spans="1:9" ht="14.5" thickBot="1" x14ac:dyDescent="0.35">
      <c r="G5" s="5"/>
      <c r="H5" s="57"/>
    </row>
    <row r="6" spans="1:9" s="58" customFormat="1" ht="14.5" thickBot="1" x14ac:dyDescent="0.35">
      <c r="A6" s="37"/>
      <c r="B6" s="38" t="s">
        <v>2</v>
      </c>
      <c r="C6" s="38" t="s">
        <v>69</v>
      </c>
      <c r="D6" s="39" t="s">
        <v>70</v>
      </c>
      <c r="E6" s="60" t="str">
        <f>[1]Graph!F18</f>
        <v>FY 2026</v>
      </c>
      <c r="F6" s="60" t="str">
        <f>[1]Graph!G18</f>
        <v>FY 2027 Sept *</v>
      </c>
      <c r="G6" s="38" t="s">
        <v>32</v>
      </c>
    </row>
    <row r="7" spans="1:9" x14ac:dyDescent="0.3">
      <c r="A7" s="8" t="s">
        <v>3</v>
      </c>
      <c r="B7" s="15">
        <v>779506150.48000002</v>
      </c>
      <c r="C7" s="15">
        <v>1212876546.3699999</v>
      </c>
      <c r="D7" s="59">
        <v>1320725129.0899999</v>
      </c>
      <c r="E7" s="59">
        <f>[1]FY26!I9+[1]FY26!I10</f>
        <v>1288203876.8099999</v>
      </c>
      <c r="F7" s="59">
        <f>'[1]FY27 Sept'!K8+'[1]FY27 Sept'!K9</f>
        <v>422573835.33000004</v>
      </c>
      <c r="G7" s="15">
        <f>B7+C7+D7+E7+F7</f>
        <v>5023885538.0799999</v>
      </c>
      <c r="H7" s="10"/>
    </row>
    <row r="8" spans="1:9" x14ac:dyDescent="0.3">
      <c r="A8" s="8" t="s">
        <v>4</v>
      </c>
      <c r="B8" s="9">
        <v>468792666.13</v>
      </c>
      <c r="C8" s="9">
        <v>1525255797.3899999</v>
      </c>
      <c r="D8" s="40">
        <v>874429633.97000003</v>
      </c>
      <c r="E8" s="59">
        <f>[1]FY26!I15</f>
        <v>28441130.129999999</v>
      </c>
      <c r="F8" s="59">
        <f>'[1]FY27 Sept'!K12</f>
        <v>0</v>
      </c>
      <c r="G8" s="15">
        <f t="shared" ref="G8:G34" si="0">B8+C8+D8+E8+F8</f>
        <v>2896919227.6199999</v>
      </c>
      <c r="H8" s="10"/>
    </row>
    <row r="9" spans="1:9" x14ac:dyDescent="0.3">
      <c r="A9" s="8" t="s">
        <v>6</v>
      </c>
      <c r="B9" s="9">
        <v>33425232.039999999</v>
      </c>
      <c r="C9" s="9">
        <v>413489543.02999997</v>
      </c>
      <c r="D9" s="41">
        <v>292055940.71000004</v>
      </c>
      <c r="E9" s="59">
        <f>[1]FY26!I12</f>
        <v>109768305.48</v>
      </c>
      <c r="F9" s="59">
        <f>'[1]FY27 Sept'!K11</f>
        <v>9938296.5299999975</v>
      </c>
      <c r="G9" s="15">
        <f t="shared" si="0"/>
        <v>858677317.78999996</v>
      </c>
      <c r="H9" s="10"/>
    </row>
    <row r="10" spans="1:9" x14ac:dyDescent="0.3">
      <c r="A10" s="8" t="s">
        <v>5</v>
      </c>
      <c r="B10" s="9">
        <v>89497398</v>
      </c>
      <c r="C10" s="9">
        <v>110747920.06</v>
      </c>
      <c r="D10" s="41">
        <v>42895695.280000001</v>
      </c>
      <c r="E10" s="59">
        <f>[1]FY26!I5</f>
        <v>5073681.3</v>
      </c>
      <c r="F10" s="59">
        <f>'[1]FY27 Sept'!K4</f>
        <v>0</v>
      </c>
      <c r="G10" s="15">
        <f t="shared" si="0"/>
        <v>248214694.64000002</v>
      </c>
      <c r="H10" s="10"/>
    </row>
    <row r="11" spans="1:9" x14ac:dyDescent="0.3">
      <c r="A11" s="8" t="s">
        <v>7</v>
      </c>
      <c r="B11" s="11"/>
      <c r="C11" s="11"/>
      <c r="D11" s="41"/>
      <c r="E11" s="59"/>
      <c r="F11" s="59"/>
      <c r="G11" s="15"/>
      <c r="H11" s="10"/>
    </row>
    <row r="12" spans="1:9" x14ac:dyDescent="0.3">
      <c r="A12" s="12" t="s">
        <v>8</v>
      </c>
      <c r="B12" s="9">
        <v>38401260.850000001</v>
      </c>
      <c r="C12" s="9">
        <v>294378821.64000005</v>
      </c>
      <c r="D12" s="41">
        <v>316924875.48999989</v>
      </c>
      <c r="E12" s="59">
        <f>[1]FY26!I20</f>
        <v>65773956.530000001</v>
      </c>
      <c r="F12" s="59">
        <f>'[1]FY27 Sept'!K16</f>
        <v>0</v>
      </c>
      <c r="G12" s="15">
        <f t="shared" si="0"/>
        <v>715478914.50999999</v>
      </c>
      <c r="H12" s="10"/>
    </row>
    <row r="13" spans="1:9" x14ac:dyDescent="0.3">
      <c r="A13" s="12" t="s">
        <v>9</v>
      </c>
      <c r="B13" s="9">
        <v>31109088.169999994</v>
      </c>
      <c r="C13" s="9">
        <v>92583162.700000003</v>
      </c>
      <c r="D13" s="40">
        <v>78249732.980000004</v>
      </c>
      <c r="E13" s="59">
        <f>[1]FY26!I21</f>
        <v>23121479.359999999</v>
      </c>
      <c r="F13" s="59">
        <f>'[1]FY27 Sept'!K17</f>
        <v>955967.49</v>
      </c>
      <c r="G13" s="15">
        <f t="shared" si="0"/>
        <v>226019430.70000005</v>
      </c>
      <c r="H13" s="10"/>
    </row>
    <row r="14" spans="1:9" s="10" customFormat="1" x14ac:dyDescent="0.3">
      <c r="A14" s="12" t="s">
        <v>25</v>
      </c>
      <c r="B14" s="9">
        <v>3334.6099999999997</v>
      </c>
      <c r="C14" s="9">
        <v>34465524.420000002</v>
      </c>
      <c r="D14" s="40">
        <v>36202592.449999996</v>
      </c>
      <c r="E14" s="59">
        <f>[1]FY26!H42</f>
        <v>0</v>
      </c>
      <c r="F14" s="59">
        <f>'[1]FY27 Sept'!J38</f>
        <v>0</v>
      </c>
      <c r="G14" s="15">
        <f t="shared" si="0"/>
        <v>70671451.479999989</v>
      </c>
      <c r="I14" s="6"/>
    </row>
    <row r="15" spans="1:9" x14ac:dyDescent="0.3">
      <c r="A15" s="12" t="s">
        <v>12</v>
      </c>
      <c r="B15" s="9">
        <v>1345567.45</v>
      </c>
      <c r="C15" s="9">
        <v>25601698</v>
      </c>
      <c r="D15" s="42">
        <v>16410076</v>
      </c>
      <c r="E15" s="59">
        <f>[1]FY26!H45</f>
        <v>0</v>
      </c>
      <c r="F15" s="59">
        <f>'[1]FY27 Sept'!J41</f>
        <v>0</v>
      </c>
      <c r="G15" s="15">
        <f t="shared" si="0"/>
        <v>43357341.450000003</v>
      </c>
      <c r="H15" s="10"/>
    </row>
    <row r="16" spans="1:9" x14ac:dyDescent="0.3">
      <c r="A16" s="12" t="s">
        <v>10</v>
      </c>
      <c r="B16" s="9">
        <v>21722914.369999997</v>
      </c>
      <c r="C16" s="9">
        <v>679720.43999999983</v>
      </c>
      <c r="D16" s="40">
        <v>541006.52</v>
      </c>
      <c r="E16" s="59">
        <f>[1]FY26!H51</f>
        <v>0</v>
      </c>
      <c r="F16" s="59">
        <f>'[1]FY27 Sept'!J47</f>
        <v>0</v>
      </c>
      <c r="G16" s="15">
        <f t="shared" si="0"/>
        <v>22943641.329999998</v>
      </c>
      <c r="H16" s="10"/>
    </row>
    <row r="17" spans="1:13" x14ac:dyDescent="0.3">
      <c r="A17" s="12" t="s">
        <v>11</v>
      </c>
      <c r="B17" s="9">
        <v>6015399.3899999997</v>
      </c>
      <c r="C17" s="9">
        <v>14275193.370000007</v>
      </c>
      <c r="D17" s="40">
        <v>25548608.02999999</v>
      </c>
      <c r="E17" s="59">
        <f>[1]FY26!I14</f>
        <v>4569869.4400000004</v>
      </c>
      <c r="F17" s="59">
        <f>'[1]FY27 Sept'!J40</f>
        <v>0</v>
      </c>
      <c r="G17" s="15">
        <f t="shared" si="0"/>
        <v>50409070.229999989</v>
      </c>
      <c r="H17" s="10"/>
    </row>
    <row r="18" spans="1:13" x14ac:dyDescent="0.3">
      <c r="A18" s="12" t="s">
        <v>13</v>
      </c>
      <c r="B18" s="9">
        <v>1133769.3700000003</v>
      </c>
      <c r="C18" s="9">
        <v>7507075.5800000019</v>
      </c>
      <c r="D18" s="40">
        <v>8044241.0499999998</v>
      </c>
      <c r="E18" s="59">
        <f>[1]FY26!I8</f>
        <v>53367.91</v>
      </c>
      <c r="F18" s="59">
        <f>'[1]FY27 Sept'!J43</f>
        <v>3870.81</v>
      </c>
      <c r="G18" s="15">
        <f t="shared" si="0"/>
        <v>16742324.720000004</v>
      </c>
      <c r="H18" s="10"/>
    </row>
    <row r="19" spans="1:13" s="10" customFormat="1" x14ac:dyDescent="0.3">
      <c r="A19" s="12" t="s">
        <v>16</v>
      </c>
      <c r="B19" s="9">
        <v>403808.14</v>
      </c>
      <c r="C19" s="9">
        <v>7389002.7799999984</v>
      </c>
      <c r="D19" s="41">
        <v>1950359.5700000003</v>
      </c>
      <c r="E19" s="59">
        <f>[1]FY26!I16</f>
        <v>16750.09</v>
      </c>
      <c r="F19" s="59">
        <f>'[1]FY27 Sept'!J39</f>
        <v>0</v>
      </c>
      <c r="G19" s="15">
        <f t="shared" si="0"/>
        <v>9759920.5799999982</v>
      </c>
      <c r="I19" s="6"/>
    </row>
    <row r="20" spans="1:13" s="1" customFormat="1" x14ac:dyDescent="0.3">
      <c r="A20" s="12" t="s">
        <v>29</v>
      </c>
      <c r="B20" s="9">
        <v>0</v>
      </c>
      <c r="C20" s="9">
        <v>4381050.59</v>
      </c>
      <c r="D20" s="41">
        <v>2103095.62</v>
      </c>
      <c r="E20" s="59">
        <f>[1]FY26!I6</f>
        <v>1210621.02</v>
      </c>
      <c r="F20" s="59">
        <f>'[1]FY27 Sept'!J42</f>
        <v>16802.41</v>
      </c>
      <c r="G20" s="15">
        <f t="shared" si="0"/>
        <v>7711569.6400000006</v>
      </c>
      <c r="H20" s="10"/>
      <c r="J20"/>
      <c r="K20"/>
      <c r="L20"/>
      <c r="M20"/>
    </row>
    <row r="21" spans="1:13" s="10" customFormat="1" x14ac:dyDescent="0.3">
      <c r="A21" s="12" t="s">
        <v>18</v>
      </c>
      <c r="B21" s="9">
        <v>338290.70999999996</v>
      </c>
      <c r="C21" s="9">
        <v>2370881.8199999998</v>
      </c>
      <c r="D21" s="40">
        <v>733188.12</v>
      </c>
      <c r="E21" s="59">
        <f>[1]FY26!I18</f>
        <v>1659.52</v>
      </c>
      <c r="F21" s="59">
        <f>'[1]FY27 Sept'!J44</f>
        <v>0</v>
      </c>
      <c r="G21" s="15">
        <f t="shared" si="0"/>
        <v>3444020.17</v>
      </c>
      <c r="I21" s="6"/>
    </row>
    <row r="22" spans="1:13" x14ac:dyDescent="0.3">
      <c r="A22" s="12" t="s">
        <v>15</v>
      </c>
      <c r="B22" s="9">
        <v>544134.24</v>
      </c>
      <c r="C22" s="9">
        <v>2306934.63</v>
      </c>
      <c r="D22" s="41">
        <v>1432836.8599999999</v>
      </c>
      <c r="E22" s="59">
        <f>[1]FY26!I11</f>
        <v>229.23</v>
      </c>
      <c r="F22" s="59">
        <f>'[1]FY27 Sept'!J45</f>
        <v>42733.58</v>
      </c>
      <c r="G22" s="15">
        <f t="shared" si="0"/>
        <v>4326868.540000001</v>
      </c>
      <c r="H22" s="10"/>
    </row>
    <row r="23" spans="1:13" x14ac:dyDescent="0.3">
      <c r="A23" s="12" t="s">
        <v>14</v>
      </c>
      <c r="B23" s="9">
        <v>987054.25</v>
      </c>
      <c r="C23" s="9">
        <v>1158344.3500000001</v>
      </c>
      <c r="D23" s="40">
        <v>128309.70000000001</v>
      </c>
      <c r="E23" s="59">
        <f>[1]FY26!I19</f>
        <v>0</v>
      </c>
      <c r="F23" s="59">
        <f>'[1]FY27 Sept'!J46</f>
        <v>0</v>
      </c>
      <c r="G23" s="15">
        <f t="shared" si="0"/>
        <v>2273708.3000000003</v>
      </c>
      <c r="H23" s="10"/>
    </row>
    <row r="24" spans="1:13" s="10" customFormat="1" x14ac:dyDescent="0.3">
      <c r="A24" s="12" t="s">
        <v>17</v>
      </c>
      <c r="B24" s="9">
        <v>354272.05</v>
      </c>
      <c r="C24" s="9">
        <v>1311320.92</v>
      </c>
      <c r="D24" s="40">
        <v>844864.22</v>
      </c>
      <c r="E24" s="59">
        <f>[1]FY26!I7</f>
        <v>339639.83</v>
      </c>
      <c r="F24" s="59">
        <f>'[1]FY27 Sept'!J48</f>
        <v>18293.21</v>
      </c>
      <c r="G24" s="15">
        <f t="shared" si="0"/>
        <v>2868390.23</v>
      </c>
      <c r="I24" s="6"/>
    </row>
    <row r="25" spans="1:13" s="10" customFormat="1" x14ac:dyDescent="0.3">
      <c r="A25" s="12" t="s">
        <v>19</v>
      </c>
      <c r="B25" s="9">
        <v>32159.79</v>
      </c>
      <c r="C25" s="9">
        <v>451823.50000000006</v>
      </c>
      <c r="D25" s="40">
        <v>190539.18000000002</v>
      </c>
      <c r="E25" s="59">
        <f>[1]FY26!I13</f>
        <v>687.62</v>
      </c>
      <c r="F25" s="59">
        <f>'[1]FY27 Sept'!J49</f>
        <v>0</v>
      </c>
      <c r="G25" s="15">
        <f t="shared" si="0"/>
        <v>675210.09000000008</v>
      </c>
      <c r="I25" s="6"/>
    </row>
    <row r="26" spans="1:13" s="10" customFormat="1" x14ac:dyDescent="0.3">
      <c r="A26" s="12" t="s">
        <v>21</v>
      </c>
      <c r="B26" s="9">
        <v>21436.49</v>
      </c>
      <c r="C26" s="9">
        <v>240494.53</v>
      </c>
      <c r="D26" s="40">
        <v>49152.94</v>
      </c>
      <c r="E26" s="59">
        <f>[1]FY26!H55</f>
        <v>0</v>
      </c>
      <c r="F26" s="59">
        <f>'[1]FY27 Sept'!J51</f>
        <v>0</v>
      </c>
      <c r="G26" s="15">
        <f t="shared" si="0"/>
        <v>311083.95999999996</v>
      </c>
      <c r="I26" s="6"/>
    </row>
    <row r="27" spans="1:13" s="10" customFormat="1" x14ac:dyDescent="0.3">
      <c r="A27" s="12" t="s">
        <v>20</v>
      </c>
      <c r="B27" s="9">
        <v>23714.070000000003</v>
      </c>
      <c r="C27" s="9">
        <v>203639.94</v>
      </c>
      <c r="D27" s="41">
        <v>0</v>
      </c>
      <c r="E27" s="59">
        <f>[1]FY26!H54</f>
        <v>0</v>
      </c>
      <c r="F27" s="59">
        <f>'[1]FY27 Sept'!J50</f>
        <v>0</v>
      </c>
      <c r="G27" s="15">
        <f t="shared" si="0"/>
        <v>227354.01</v>
      </c>
      <c r="I27" s="6"/>
    </row>
    <row r="28" spans="1:13" s="10" customFormat="1" x14ac:dyDescent="0.3">
      <c r="A28" s="12" t="s">
        <v>28</v>
      </c>
      <c r="B28" s="9">
        <v>0</v>
      </c>
      <c r="C28" s="9">
        <v>139755.66</v>
      </c>
      <c r="D28" s="42">
        <v>0</v>
      </c>
      <c r="E28" s="59">
        <f>[1]FY26!H56</f>
        <v>0</v>
      </c>
      <c r="F28" s="59">
        <f>'[1]FY27 Sept'!J52</f>
        <v>0</v>
      </c>
      <c r="G28" s="15">
        <f t="shared" si="0"/>
        <v>139755.66</v>
      </c>
      <c r="I28" s="6"/>
    </row>
    <row r="29" spans="1:13" s="10" customFormat="1" x14ac:dyDescent="0.3">
      <c r="A29" s="12" t="s">
        <v>22</v>
      </c>
      <c r="B29" s="9">
        <v>11908.72</v>
      </c>
      <c r="C29" s="9">
        <v>94987.59</v>
      </c>
      <c r="D29" s="40">
        <v>11092.15</v>
      </c>
      <c r="E29" s="59">
        <f>[1]FY26!H57</f>
        <v>0</v>
      </c>
      <c r="F29" s="59">
        <f>'[1]FY27 Sept'!J53</f>
        <v>0</v>
      </c>
      <c r="G29" s="15">
        <f t="shared" si="0"/>
        <v>117988.45999999999</v>
      </c>
      <c r="I29" s="6"/>
    </row>
    <row r="30" spans="1:13" s="10" customFormat="1" x14ac:dyDescent="0.3">
      <c r="A30" s="3" t="s">
        <v>26</v>
      </c>
      <c r="B30" s="9">
        <v>0</v>
      </c>
      <c r="C30" s="9">
        <v>44991.16</v>
      </c>
      <c r="D30" s="40">
        <v>41141.71</v>
      </c>
      <c r="E30" s="59">
        <f>[1]FY26!H58</f>
        <v>0</v>
      </c>
      <c r="F30" s="59">
        <f>'[1]FY27 Sept'!J54</f>
        <v>0</v>
      </c>
      <c r="G30" s="15">
        <f t="shared" si="0"/>
        <v>86132.87</v>
      </c>
      <c r="I30" s="6"/>
    </row>
    <row r="31" spans="1:13" s="10" customFormat="1" x14ac:dyDescent="0.3">
      <c r="A31" s="12" t="s">
        <v>24</v>
      </c>
      <c r="B31" s="9">
        <v>4821</v>
      </c>
      <c r="C31" s="9">
        <v>18820.149999999998</v>
      </c>
      <c r="D31" s="40">
        <v>6630.44</v>
      </c>
      <c r="E31" s="59">
        <f>[1]FY26!H59</f>
        <v>0</v>
      </c>
      <c r="F31" s="59">
        <f>'[1]FY27 Sept'!J55</f>
        <v>0</v>
      </c>
      <c r="G31" s="15">
        <f t="shared" si="0"/>
        <v>30271.589999999997</v>
      </c>
      <c r="I31" s="6"/>
    </row>
    <row r="32" spans="1:13" s="10" customFormat="1" x14ac:dyDescent="0.3">
      <c r="A32" s="12" t="s">
        <v>23</v>
      </c>
      <c r="B32" s="9">
        <v>8786.68</v>
      </c>
      <c r="C32" s="9">
        <v>17124.95</v>
      </c>
      <c r="D32" s="40">
        <v>19.220000000000002</v>
      </c>
      <c r="E32" s="59">
        <f>[1]FY26!H60</f>
        <v>0</v>
      </c>
      <c r="F32" s="59">
        <f>'[1]FY27 Sept'!J56</f>
        <v>0</v>
      </c>
      <c r="G32" s="15">
        <f t="shared" si="0"/>
        <v>25930.850000000002</v>
      </c>
      <c r="I32" s="6"/>
    </row>
    <row r="33" spans="1:13" s="10" customFormat="1" x14ac:dyDescent="0.3">
      <c r="A33" s="12" t="s">
        <v>27</v>
      </c>
      <c r="B33" s="9">
        <v>2942.55</v>
      </c>
      <c r="C33" s="9">
        <v>798.91</v>
      </c>
      <c r="D33" s="40">
        <v>16392.38</v>
      </c>
      <c r="E33" s="59">
        <f>[1]FY26!I17</f>
        <v>2075636.58</v>
      </c>
      <c r="F33" s="59">
        <f>'[1]FY27 Sept'!J57</f>
        <v>8743.9</v>
      </c>
      <c r="G33" s="15">
        <f t="shared" si="0"/>
        <v>2104514.3200000003</v>
      </c>
      <c r="I33" s="6"/>
    </row>
    <row r="34" spans="1:13" s="1" customFormat="1" x14ac:dyDescent="0.3">
      <c r="A34" s="12" t="s">
        <v>30</v>
      </c>
      <c r="B34" s="9">
        <v>0</v>
      </c>
      <c r="C34" s="9">
        <v>42</v>
      </c>
      <c r="D34" s="42">
        <v>60000</v>
      </c>
      <c r="E34" s="59">
        <f>[1]FY26!H62</f>
        <v>0</v>
      </c>
      <c r="F34" s="59">
        <f>'[1]FY27 Sept'!J58</f>
        <v>0</v>
      </c>
      <c r="G34" s="15">
        <f t="shared" si="0"/>
        <v>60042</v>
      </c>
      <c r="H34" s="10"/>
      <c r="J34"/>
      <c r="K34"/>
      <c r="L34"/>
      <c r="M34"/>
    </row>
    <row r="35" spans="1:13" s="10" customFormat="1" x14ac:dyDescent="0.3">
      <c r="A35" s="13" t="s">
        <v>31</v>
      </c>
      <c r="B35" s="19">
        <f t="shared" ref="B35:D35" si="1">SUM(B12:B34)</f>
        <v>102464662.89999998</v>
      </c>
      <c r="C35" s="19">
        <f t="shared" si="1"/>
        <v>489621209.63</v>
      </c>
      <c r="D35" s="43">
        <f t="shared" si="1"/>
        <v>489488754.62999988</v>
      </c>
      <c r="E35" s="43">
        <f>SUM(E12:E34)</f>
        <v>97163897.129999995</v>
      </c>
      <c r="F35" s="43">
        <f>F13+F18+F20+F24+F22+F33</f>
        <v>1046411.4</v>
      </c>
      <c r="G35" s="43">
        <f>B35+C35+D35+E35+F35</f>
        <v>1179784935.6900001</v>
      </c>
    </row>
    <row r="36" spans="1:13" s="10" customFormat="1" x14ac:dyDescent="0.3">
      <c r="A36" s="14"/>
      <c r="B36" s="15"/>
      <c r="C36" s="15"/>
      <c r="D36" s="42"/>
      <c r="E36" s="42"/>
      <c r="F36" s="42"/>
      <c r="G36" s="42"/>
      <c r="H36" s="6"/>
    </row>
    <row r="37" spans="1:13" s="10" customFormat="1" ht="14.5" thickBot="1" x14ac:dyDescent="0.35">
      <c r="A37" s="16" t="s">
        <v>32</v>
      </c>
      <c r="B37" s="17">
        <f>SUM(B7:B34)</f>
        <v>1473686109.55</v>
      </c>
      <c r="C37" s="17">
        <f>SUM(C7:C34)</f>
        <v>3751991016.48</v>
      </c>
      <c r="D37" s="44">
        <f>SUM(D7:D34)</f>
        <v>3019595153.6799998</v>
      </c>
      <c r="E37" s="44">
        <f>SUM(E7:E34)</f>
        <v>1528650890.8499997</v>
      </c>
      <c r="F37" s="44">
        <f>F7+F9+F35</f>
        <v>433558543.25999999</v>
      </c>
      <c r="G37" s="44">
        <f>B37+C37+D37+E37+F37</f>
        <v>10207481713.82</v>
      </c>
      <c r="H37" s="6"/>
    </row>
    <row r="38" spans="1:13" s="10" customFormat="1" x14ac:dyDescent="0.3">
      <c r="A38" s="5"/>
      <c r="B38" s="5"/>
      <c r="C38" s="5"/>
      <c r="D38" s="5"/>
      <c r="E38" s="5"/>
      <c r="F38" s="5"/>
      <c r="G38" s="5"/>
      <c r="H38" s="6"/>
    </row>
    <row r="39" spans="1:13" s="10" customFormat="1" x14ac:dyDescent="0.3">
      <c r="A39" s="45" t="s">
        <v>72</v>
      </c>
      <c r="B39" s="5"/>
      <c r="C39" s="5"/>
      <c r="D39" s="5"/>
      <c r="E39" s="5"/>
      <c r="F39" s="5"/>
      <c r="G39" s="5"/>
      <c r="H39" s="6"/>
    </row>
    <row r="40" spans="1:13" s="10" customFormat="1" x14ac:dyDescent="0.3">
      <c r="A40" s="5"/>
      <c r="B40" s="5"/>
      <c r="C40" s="5"/>
      <c r="D40" s="5"/>
      <c r="E40" s="5"/>
      <c r="F40" s="5"/>
      <c r="G40" s="6"/>
      <c r="H40" s="6"/>
    </row>
    <row r="41" spans="1:13" s="10" customFormat="1" x14ac:dyDescent="0.3">
      <c r="A41" s="18"/>
      <c r="B41" s="5"/>
      <c r="C41" s="5"/>
      <c r="D41" s="51"/>
      <c r="E41" s="51"/>
      <c r="F41" s="5"/>
      <c r="G41" s="6"/>
      <c r="H41" s="6"/>
    </row>
    <row r="42" spans="1:13" s="10" customFormat="1" x14ac:dyDescent="0.3">
      <c r="A42" s="5"/>
      <c r="B42" s="5"/>
      <c r="C42" s="5"/>
      <c r="D42" s="5"/>
      <c r="E42" s="5"/>
      <c r="F42" s="5"/>
      <c r="G42" s="6"/>
      <c r="H42" s="6"/>
    </row>
    <row r="43" spans="1:13" s="10" customFormat="1" x14ac:dyDescent="0.3">
      <c r="A43" s="5"/>
      <c r="B43" s="5"/>
      <c r="C43" s="5"/>
      <c r="D43" s="5"/>
      <c r="E43" s="5"/>
      <c r="F43" s="5"/>
      <c r="G43" s="6"/>
      <c r="H43" s="6"/>
    </row>
    <row r="44" spans="1:13" s="10" customFormat="1" x14ac:dyDescent="0.3">
      <c r="A44" s="5"/>
      <c r="B44" s="5"/>
      <c r="C44" s="5"/>
      <c r="D44" s="5"/>
      <c r="E44" s="5"/>
      <c r="F44" s="5"/>
      <c r="G44" s="6"/>
      <c r="H44" s="6"/>
    </row>
    <row r="45" spans="1:13" s="10" customFormat="1" x14ac:dyDescent="0.3">
      <c r="A45" s="5"/>
      <c r="B45" s="5"/>
      <c r="C45" s="5"/>
      <c r="D45" s="5"/>
      <c r="E45" s="5"/>
      <c r="F45" s="5"/>
      <c r="G45" s="6"/>
      <c r="H45" s="6"/>
    </row>
    <row r="46" spans="1:13" s="10" customFormat="1" x14ac:dyDescent="0.3">
      <c r="A46" s="5"/>
      <c r="B46" s="5"/>
      <c r="C46" s="5"/>
      <c r="D46" s="5"/>
      <c r="E46" s="5"/>
      <c r="F46" s="5"/>
      <c r="G46" s="6"/>
      <c r="H46" s="6"/>
    </row>
    <row r="47" spans="1:13" s="10" customFormat="1" x14ac:dyDescent="0.3">
      <c r="A47" s="5"/>
      <c r="B47" s="5"/>
      <c r="C47" s="5"/>
      <c r="D47" s="5"/>
      <c r="E47" s="5"/>
      <c r="F47" s="5"/>
      <c r="G47" s="6"/>
      <c r="H47" s="6"/>
    </row>
    <row r="48" spans="1:13" s="10" customFormat="1" x14ac:dyDescent="0.3">
      <c r="A48" s="5"/>
      <c r="B48" s="5"/>
      <c r="C48" s="5"/>
      <c r="D48" s="5"/>
      <c r="E48" s="5"/>
      <c r="F48" s="5"/>
      <c r="G48" s="6"/>
      <c r="H48" s="6"/>
    </row>
    <row r="49" spans="1:8" s="10" customFormat="1" x14ac:dyDescent="0.3">
      <c r="A49" s="5"/>
      <c r="B49" s="5"/>
      <c r="C49" s="5"/>
      <c r="D49" s="5"/>
      <c r="E49" s="5"/>
      <c r="F49" s="5"/>
      <c r="G49" s="6"/>
      <c r="H49" s="6"/>
    </row>
    <row r="50" spans="1:8" s="10" customFormat="1" x14ac:dyDescent="0.3">
      <c r="A50" s="5"/>
      <c r="B50" s="5"/>
      <c r="C50" s="5"/>
      <c r="D50" s="5"/>
      <c r="E50" s="5"/>
      <c r="F50" s="5"/>
      <c r="G50" s="6"/>
      <c r="H50" s="6"/>
    </row>
    <row r="51" spans="1:8" s="10" customFormat="1" x14ac:dyDescent="0.3">
      <c r="A51" s="5"/>
      <c r="B51" s="5"/>
      <c r="C51" s="5"/>
      <c r="D51" s="5"/>
      <c r="E51" s="5"/>
      <c r="F51" s="5"/>
      <c r="G51" s="6"/>
      <c r="H51" s="6"/>
    </row>
    <row r="52" spans="1:8" s="10" customFormat="1" x14ac:dyDescent="0.3">
      <c r="A52" s="5"/>
      <c r="B52" s="5"/>
      <c r="C52" s="5"/>
      <c r="D52" s="5"/>
      <c r="E52" s="5"/>
      <c r="F52" s="5"/>
      <c r="G52" s="6"/>
      <c r="H52" s="6"/>
    </row>
    <row r="53" spans="1:8" s="10" customFormat="1" x14ac:dyDescent="0.3">
      <c r="A53" s="5"/>
      <c r="B53" s="5"/>
      <c r="C53" s="5"/>
      <c r="D53" s="5"/>
      <c r="E53" s="5"/>
      <c r="F53" s="5"/>
      <c r="G53" s="6"/>
      <c r="H53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528A-9E42-4102-B0C2-714A4CEAF311}">
  <dimension ref="A1:B33"/>
  <sheetViews>
    <sheetView workbookViewId="0">
      <selection activeCell="B4" sqref="B4:B31"/>
    </sheetView>
  </sheetViews>
  <sheetFormatPr defaultRowHeight="12.5" x14ac:dyDescent="0.25"/>
  <cols>
    <col min="1" max="1" width="56" bestFit="1" customWidth="1"/>
    <col min="2" max="2" width="19.54296875" style="2" bestFit="1" customWidth="1"/>
  </cols>
  <sheetData>
    <row r="1" spans="1:2" x14ac:dyDescent="0.25">
      <c r="A1" t="s">
        <v>33</v>
      </c>
    </row>
    <row r="3" spans="1:2" x14ac:dyDescent="0.25">
      <c r="A3" t="s">
        <v>34</v>
      </c>
      <c r="B3" s="2" t="s">
        <v>35</v>
      </c>
    </row>
    <row r="4" spans="1:2" x14ac:dyDescent="0.25">
      <c r="A4" t="s">
        <v>4</v>
      </c>
      <c r="B4" s="2">
        <v>1276970831.25</v>
      </c>
    </row>
    <row r="5" spans="1:2" x14ac:dyDescent="0.25">
      <c r="A5" s="20" t="s">
        <v>3</v>
      </c>
      <c r="B5" s="2">
        <v>789174109.71999979</v>
      </c>
    </row>
    <row r="6" spans="1:2" x14ac:dyDescent="0.25">
      <c r="A6" s="20" t="s">
        <v>8</v>
      </c>
      <c r="B6" s="2">
        <v>242063485.49000001</v>
      </c>
    </row>
    <row r="7" spans="1:2" x14ac:dyDescent="0.25">
      <c r="A7" s="20" t="s">
        <v>6</v>
      </c>
      <c r="B7" s="2">
        <v>225258033.35999995</v>
      </c>
    </row>
    <row r="8" spans="1:2" x14ac:dyDescent="0.25">
      <c r="A8" s="20" t="s">
        <v>5</v>
      </c>
      <c r="B8" s="2">
        <v>81718329.819999993</v>
      </c>
    </row>
    <row r="9" spans="1:2" x14ac:dyDescent="0.25">
      <c r="A9" s="20" t="s">
        <v>9</v>
      </c>
      <c r="B9" s="2">
        <v>64927101.960000008</v>
      </c>
    </row>
    <row r="10" spans="1:2" x14ac:dyDescent="0.25">
      <c r="A10" s="20" t="s">
        <v>25</v>
      </c>
      <c r="B10" s="2">
        <v>22691471.490000002</v>
      </c>
    </row>
    <row r="11" spans="1:2" x14ac:dyDescent="0.25">
      <c r="A11" s="20" t="s">
        <v>16</v>
      </c>
      <c r="B11" s="2">
        <v>7036894.9000000004</v>
      </c>
    </row>
    <row r="12" spans="1:2" x14ac:dyDescent="0.25">
      <c r="A12" s="20" t="s">
        <v>11</v>
      </c>
      <c r="B12" s="2">
        <v>4217131.43</v>
      </c>
    </row>
    <row r="13" spans="1:2" x14ac:dyDescent="0.25">
      <c r="A13" s="20" t="s">
        <v>13</v>
      </c>
      <c r="B13" s="2">
        <v>2597483.7400000002</v>
      </c>
    </row>
    <row r="14" spans="1:2" x14ac:dyDescent="0.25">
      <c r="A14" s="20" t="s">
        <v>29</v>
      </c>
      <c r="B14" s="2">
        <v>2574578.13</v>
      </c>
    </row>
    <row r="15" spans="1:2" x14ac:dyDescent="0.25">
      <c r="A15" s="20" t="s">
        <v>18</v>
      </c>
      <c r="B15" s="2">
        <v>1827712.02</v>
      </c>
    </row>
    <row r="16" spans="1:2" x14ac:dyDescent="0.25">
      <c r="A16" s="20" t="s">
        <v>15</v>
      </c>
      <c r="B16" s="2">
        <v>1167235.6600000001</v>
      </c>
    </row>
    <row r="17" spans="1:2" x14ac:dyDescent="0.25">
      <c r="A17" s="20" t="s">
        <v>14</v>
      </c>
      <c r="B17" s="2">
        <v>743477.89999999991</v>
      </c>
    </row>
    <row r="18" spans="1:2" x14ac:dyDescent="0.25">
      <c r="A18" s="20" t="s">
        <v>17</v>
      </c>
      <c r="B18" s="2">
        <v>487710.66000000009</v>
      </c>
    </row>
    <row r="19" spans="1:2" x14ac:dyDescent="0.25">
      <c r="A19" s="20" t="s">
        <v>10</v>
      </c>
      <c r="B19" s="2">
        <v>424266.53</v>
      </c>
    </row>
    <row r="20" spans="1:2" x14ac:dyDescent="0.25">
      <c r="A20" s="20" t="s">
        <v>19</v>
      </c>
      <c r="B20" s="2">
        <v>347860.2</v>
      </c>
    </row>
    <row r="21" spans="1:2" x14ac:dyDescent="0.25">
      <c r="A21" s="20" t="s">
        <v>21</v>
      </c>
      <c r="B21" s="2">
        <v>220609.69</v>
      </c>
    </row>
    <row r="22" spans="1:2" x14ac:dyDescent="0.25">
      <c r="A22" s="20" t="s">
        <v>20</v>
      </c>
      <c r="B22" s="2">
        <v>203639.94</v>
      </c>
    </row>
    <row r="23" spans="1:2" x14ac:dyDescent="0.25">
      <c r="A23" s="20" t="s">
        <v>28</v>
      </c>
      <c r="B23" s="2">
        <v>140280.37</v>
      </c>
    </row>
    <row r="24" spans="1:2" x14ac:dyDescent="0.25">
      <c r="A24" s="20" t="s">
        <v>22</v>
      </c>
      <c r="B24" s="2">
        <v>84855.76</v>
      </c>
    </row>
    <row r="25" spans="1:2" x14ac:dyDescent="0.25">
      <c r="A25" s="20" t="s">
        <v>24</v>
      </c>
      <c r="B25" s="2">
        <v>17760.98</v>
      </c>
    </row>
    <row r="26" spans="1:2" x14ac:dyDescent="0.25">
      <c r="A26" s="20" t="s">
        <v>23</v>
      </c>
      <c r="B26" s="2">
        <v>17124.95</v>
      </c>
    </row>
    <row r="27" spans="1:2" x14ac:dyDescent="0.25">
      <c r="A27" s="20" t="s">
        <v>26</v>
      </c>
      <c r="B27" s="2">
        <v>6443.55</v>
      </c>
    </row>
    <row r="28" spans="1:2" x14ac:dyDescent="0.25">
      <c r="A28" s="20" t="s">
        <v>27</v>
      </c>
      <c r="B28" s="2">
        <v>1053.74</v>
      </c>
    </row>
    <row r="29" spans="1:2" x14ac:dyDescent="0.25">
      <c r="A29" s="20" t="s">
        <v>30</v>
      </c>
      <c r="B29" s="2">
        <v>17.23</v>
      </c>
    </row>
    <row r="30" spans="1:2" x14ac:dyDescent="0.25">
      <c r="A30" s="20" t="s">
        <v>36</v>
      </c>
      <c r="B30" s="2">
        <v>0</v>
      </c>
    </row>
    <row r="31" spans="1:2" x14ac:dyDescent="0.25">
      <c r="A31" s="20" t="s">
        <v>37</v>
      </c>
      <c r="B31" s="2">
        <v>0</v>
      </c>
    </row>
    <row r="32" spans="1:2" x14ac:dyDescent="0.25">
      <c r="A32" s="20" t="s">
        <v>38</v>
      </c>
      <c r="B32" s="2">
        <v>2724919500.4700003</v>
      </c>
    </row>
    <row r="33" spans="1:1" x14ac:dyDescent="0.25">
      <c r="A33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StateData</vt:lpstr>
      <vt:lpstr>CityData</vt:lpstr>
      <vt:lpstr>Sheet5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Grumet</dc:creator>
  <cp:keywords/>
  <dc:description/>
  <cp:lastModifiedBy>Kristin LaPlante</cp:lastModifiedBy>
  <cp:revision/>
  <dcterms:created xsi:type="dcterms:W3CDTF">2024-01-03T14:21:18Z</dcterms:created>
  <dcterms:modified xsi:type="dcterms:W3CDTF">2026-10-07T15:49:29Z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76bc99-b2d9-4c72-8373-71b8b88f3815_Enabled">
    <vt:lpwstr>true</vt:lpwstr>
  </property>
  <property fmtid="{D5CDD505-2E9C-101B-9397-08002B2CF9AE}" pid="3" name="MSIP_Label_c376bc99-b2d9-4c72-8373-71b8b88f3815_SetDate">
    <vt:lpwstr>2025-02-03T20:28:59Z</vt:lpwstr>
  </property>
  <property fmtid="{D5CDD505-2E9C-101B-9397-08002B2CF9AE}" pid="4" name="MSIP_Label_c376bc99-b2d9-4c72-8373-71b8b88f3815_Method">
    <vt:lpwstr>Standard</vt:lpwstr>
  </property>
  <property fmtid="{D5CDD505-2E9C-101B-9397-08002B2CF9AE}" pid="5" name="MSIP_Label_c376bc99-b2d9-4c72-8373-71b8b88f3815_Name">
    <vt:lpwstr>Internal Use Only</vt:lpwstr>
  </property>
  <property fmtid="{D5CDD505-2E9C-101B-9397-08002B2CF9AE}" pid="6" name="MSIP_Label_c376bc99-b2d9-4c72-8373-71b8b88f3815_SiteId">
    <vt:lpwstr>23b2cc00-e776-44cb-a980-c7c90c455026</vt:lpwstr>
  </property>
  <property fmtid="{D5CDD505-2E9C-101B-9397-08002B2CF9AE}" pid="7" name="MSIP_Label_c376bc99-b2d9-4c72-8373-71b8b88f3815_ActionId">
    <vt:lpwstr>fd20a42d-7a2c-4665-9c2e-5200435b18dd</vt:lpwstr>
  </property>
  <property fmtid="{D5CDD505-2E9C-101B-9397-08002B2CF9AE}" pid="8" name="MSIP_Label_c376bc99-b2d9-4c72-8373-71b8b88f3815_ContentBits">
    <vt:lpwstr>0</vt:lpwstr>
  </property>
</Properties>
</file>