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5BF3114B-45A1-4DCF-BA3E-CE098BE228DC}" xr6:coauthVersionLast="47" xr6:coauthVersionMax="47" xr10:uidLastSave="{00000000-0000-0000-0000-000000000000}"/>
  <bookViews>
    <workbookView xWindow="5085" yWindow="1545" windowWidth="21600" windowHeight="11385"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4" l="1"/>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Y31" i="4" l="1"/>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<sst xmlns="http://schemas.openxmlformats.org/spreadsheetml/2006/main" count="137" uniqueCount="82">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</sst>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0">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44" fontId="10" fillId="2" borderId="1" xfId="1" applyFont="1" applyFill="1" applyBorder="1"/>
    <xf numFmtId="44" fontId="0" fillId="2" borderId="1" xfId="1" applyFont="1" applyFill="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69" t="s">
        <v>0</v>
      </c>
      <c r="C1" s="74" t="s">
        <v>81</v>
      </c>
      <c r="D1" s="74"/>
      <c r="E1" s="74"/>
    </row>
    <row r="2" spans="2:12" ht="39">
      <c r="C2" s="16" t="s">
        <v>48</v>
      </c>
      <c r="D2" s="16" t="s">
        <v>49</v>
      </c>
      <c r="E2" s="18" t="s">
        <v>16</v>
      </c>
      <c r="G2" s="41"/>
      <c r="H2" s="41"/>
      <c r="I2" s="41"/>
      <c r="J2" s="41"/>
      <c r="K2" s="41"/>
      <c r="L2" s="41"/>
    </row>
    <row r="3" spans="2:12">
      <c r="B3" s="11" t="s">
        <v>1</v>
      </c>
      <c r="C3" s="17" t="s">
        <v>18</v>
      </c>
      <c r="D3" s="12">
        <v>6728810095.6100006</v>
      </c>
      <c r="E3" s="12">
        <v>6745455144.1000004</v>
      </c>
      <c r="G3" s="41"/>
      <c r="H3" s="41"/>
      <c r="I3" s="41"/>
      <c r="J3" s="41"/>
      <c r="K3" s="41"/>
      <c r="L3" s="41"/>
    </row>
    <row r="4" spans="2:12">
      <c r="B4" s="11" t="s">
        <v>2</v>
      </c>
      <c r="C4" s="17" t="s">
        <v>9</v>
      </c>
      <c r="D4" s="12">
        <v>14031201124.93</v>
      </c>
      <c r="E4" s="12">
        <v>7624180157.2799997</v>
      </c>
      <c r="G4" s="41"/>
      <c r="H4" s="41"/>
      <c r="I4" s="41"/>
      <c r="J4" s="41"/>
      <c r="K4" s="41"/>
      <c r="L4" s="41"/>
    </row>
    <row r="5" spans="2:12">
      <c r="B5" s="11" t="s">
        <v>4</v>
      </c>
      <c r="C5" s="17" t="s">
        <v>11</v>
      </c>
      <c r="D5" s="12">
        <v>1423677309.23</v>
      </c>
      <c r="E5" s="12">
        <v>1424912884.8699999</v>
      </c>
      <c r="G5" s="41"/>
      <c r="H5" s="41"/>
      <c r="I5" s="41"/>
      <c r="J5" s="41"/>
      <c r="K5" s="41"/>
      <c r="L5" s="41"/>
    </row>
    <row r="6" spans="2:12">
      <c r="B6" s="11" t="s">
        <v>5</v>
      </c>
      <c r="C6" s="17" t="s">
        <v>78</v>
      </c>
      <c r="D6" s="13">
        <v>4467322623.0799999</v>
      </c>
      <c r="E6" s="13">
        <v>3813130882.3899994</v>
      </c>
      <c r="G6" s="41"/>
      <c r="H6" s="41"/>
      <c r="I6" s="41"/>
      <c r="J6" s="41"/>
      <c r="K6" s="41"/>
      <c r="L6" s="41"/>
    </row>
    <row r="7" spans="2:12">
      <c r="B7" s="11" t="s">
        <v>6</v>
      </c>
      <c r="C7" s="17" t="s">
        <v>12</v>
      </c>
      <c r="D7" s="13">
        <v>545537701.85000002</v>
      </c>
      <c r="E7" s="13">
        <v>537852884.49000001</v>
      </c>
      <c r="G7" s="41"/>
      <c r="H7" s="41"/>
      <c r="I7" s="41"/>
      <c r="J7" s="41"/>
      <c r="K7" s="41"/>
      <c r="L7" s="41"/>
    </row>
    <row r="8" spans="2:12">
      <c r="B8" s="11" t="s">
        <v>8</v>
      </c>
      <c r="C8" s="17" t="s">
        <v>68</v>
      </c>
      <c r="D8" s="13">
        <v>1266191199</v>
      </c>
      <c r="E8" s="13">
        <v>1249488947.0699999</v>
      </c>
      <c r="G8" s="41"/>
      <c r="H8" s="41"/>
      <c r="I8" s="41"/>
      <c r="J8" s="41"/>
      <c r="K8" s="41"/>
      <c r="L8" s="41"/>
    </row>
    <row r="9" spans="2:12">
      <c r="B9" s="11" t="s">
        <v>50</v>
      </c>
      <c r="C9" s="17" t="s">
        <v>51</v>
      </c>
      <c r="D9" s="13">
        <f>'Funds Received - Monthly'!N29</f>
        <v>250000000</v>
      </c>
      <c r="E9" s="13">
        <v>249999998.84999999</v>
      </c>
      <c r="G9" s="41"/>
      <c r="H9" s="41"/>
      <c r="I9" s="41"/>
      <c r="J9" s="41"/>
      <c r="K9" s="41"/>
      <c r="L9" s="41"/>
    </row>
    <row r="10" spans="2:12">
      <c r="B10" s="11" t="s">
        <v>3</v>
      </c>
      <c r="C10" s="17" t="s">
        <v>10</v>
      </c>
      <c r="D10" s="12">
        <v>5142536006.1800003</v>
      </c>
      <c r="E10" s="12">
        <v>5142535984.75</v>
      </c>
      <c r="G10" s="41"/>
      <c r="H10" s="41"/>
      <c r="I10" s="41"/>
      <c r="J10" s="41"/>
      <c r="K10" s="41"/>
      <c r="L10" s="41"/>
    </row>
    <row r="11" spans="2:12">
      <c r="B11" s="11" t="s">
        <v>7</v>
      </c>
      <c r="C11" s="17" t="s">
        <v>17</v>
      </c>
      <c r="D11" s="13">
        <f>'Funds Received - Monthly'!N36</f>
        <v>2100000000</v>
      </c>
      <c r="E11" s="13">
        <v>2097335353.7099998</v>
      </c>
    </row>
    <row r="12" spans="2:12" ht="15.75" thickBot="1">
      <c r="D12" s="14">
        <f>SUM(D3:D11)</f>
        <v>35955276059.879997</v>
      </c>
      <c r="E12" s="14">
        <f>SUM(E3:E11)</f>
        <v>28884892237.509998</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5" t="s">
        <v>20</v>
      </c>
      <c r="C16" s="76"/>
      <c r="D16" s="76"/>
      <c r="E16" s="77"/>
    </row>
    <row r="17" spans="2:5">
      <c r="B17" s="4" t="s">
        <v>15</v>
      </c>
      <c r="C17" s="5"/>
      <c r="D17" s="5"/>
      <c r="E17" s="6"/>
    </row>
    <row r="18" spans="2:5" ht="118.5" customHeight="1" thickBot="1">
      <c r="B18" s="75" t="s">
        <v>61</v>
      </c>
      <c r="C18" s="76"/>
      <c r="D18" s="76"/>
      <c r="E18" s="77"/>
    </row>
    <row r="19" spans="2:5">
      <c r="B19" s="7" t="s">
        <v>16</v>
      </c>
      <c r="C19" s="8"/>
      <c r="D19" s="8"/>
      <c r="E19" s="9"/>
    </row>
    <row r="20" spans="2:5" ht="99" customHeight="1" thickBot="1">
      <c r="B20" s="78" t="s">
        <v>21</v>
      </c>
      <c r="C20" s="79"/>
      <c r="D20" s="79"/>
      <c r="E20" s="80"/>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Y43"/>
  <sheetViews>
    <sheetView zoomScale="80" zoomScaleNormal="80" workbookViewId="0">
      <pane xSplit="2" ySplit="2" topLeftCell="T3" activePane="bottomRight" state="frozen"/>
      <selection pane="topRight" activeCell="C1" sqref="C1"/>
      <selection pane="bottomLeft" activeCell="A3" sqref="A3"/>
      <selection pane="bottomRight" activeCell="Y8" sqref="Y8"/>
    </sheetView>
  </sheetViews>
  <sheetFormatPr defaultColWidth="8.85546875" defaultRowHeight="15"/>
  <cols>
    <col min="1" max="1" width="1.85546875" style="10" customWidth="1"/>
    <col min="2" max="2" width="55.28515625" style="10" bestFit="1" customWidth="1"/>
    <col min="3" max="3" width="23" style="10" bestFit="1" customWidth="1"/>
    <col min="4" max="4" width="22.5703125" style="10" bestFit="1" customWidth="1"/>
    <col min="5" max="5" width="23.42578125" style="10" bestFit="1" customWidth="1"/>
    <col min="6" max="6" width="22.5703125" style="32" bestFit="1" customWidth="1"/>
    <col min="7" max="10" width="23.42578125" style="10" bestFit="1" customWidth="1"/>
    <col min="11" max="11" width="22.5703125" style="10" bestFit="1" customWidth="1"/>
    <col min="12" max="12" width="23.42578125" style="10" bestFit="1" customWidth="1"/>
    <col min="13" max="13" width="23" style="10" bestFit="1" customWidth="1"/>
    <col min="14" max="22" width="23.42578125" style="10" bestFit="1" customWidth="1"/>
    <col min="23" max="25" width="20.140625" style="32" bestFit="1" customWidth="1"/>
    <col min="26" max="16384" width="8.85546875" style="10"/>
  </cols>
  <sheetData>
    <row r="1" spans="2:25">
      <c r="B1" s="69" t="s">
        <v>0</v>
      </c>
      <c r="C1" s="84" t="s">
        <v>31</v>
      </c>
      <c r="D1" s="84"/>
      <c r="E1" s="84"/>
      <c r="F1" s="84"/>
      <c r="G1" s="84"/>
      <c r="H1" s="84"/>
      <c r="I1" s="84"/>
      <c r="J1" s="84"/>
      <c r="K1" s="84"/>
      <c r="L1" s="84"/>
      <c r="M1" s="84"/>
      <c r="N1" s="84"/>
      <c r="O1" s="84"/>
      <c r="P1" s="84"/>
      <c r="Q1" s="84"/>
      <c r="R1" s="84"/>
      <c r="S1" s="84"/>
      <c r="T1" s="84"/>
      <c r="U1" s="84"/>
    </row>
    <row r="2" spans="2:25" ht="41.45" customHeight="1">
      <c r="C2" s="19" t="s">
        <v>30</v>
      </c>
      <c r="D2" s="19" t="s">
        <v>29</v>
      </c>
      <c r="E2" s="19" t="s">
        <v>28</v>
      </c>
      <c r="F2" s="19" t="s">
        <v>27</v>
      </c>
      <c r="G2" s="19" t="s">
        <v>26</v>
      </c>
      <c r="H2" s="19" t="s">
        <v>25</v>
      </c>
      <c r="I2" s="19" t="s">
        <v>36</v>
      </c>
      <c r="J2" s="19" t="s">
        <v>24</v>
      </c>
      <c r="K2" s="19" t="s">
        <v>23</v>
      </c>
      <c r="L2" s="19" t="s">
        <v>22</v>
      </c>
      <c r="M2" s="19" t="s">
        <v>55</v>
      </c>
      <c r="N2" s="19" t="s">
        <v>56</v>
      </c>
      <c r="O2" s="19" t="s">
        <v>69</v>
      </c>
      <c r="P2" s="19" t="s">
        <v>70</v>
      </c>
      <c r="Q2" s="19" t="s">
        <v>71</v>
      </c>
      <c r="R2" s="19" t="s">
        <v>72</v>
      </c>
      <c r="S2" s="19" t="s">
        <v>73</v>
      </c>
      <c r="T2" s="19" t="s">
        <v>74</v>
      </c>
      <c r="U2" s="19" t="s">
        <v>75</v>
      </c>
      <c r="V2" s="19" t="s">
        <v>76</v>
      </c>
      <c r="W2" s="71" t="s">
        <v>77</v>
      </c>
      <c r="X2" s="71" t="s">
        <v>79</v>
      </c>
      <c r="Y2" s="71" t="s">
        <v>80</v>
      </c>
    </row>
    <row r="3" spans="2:25" ht="15.6" customHeight="1">
      <c r="B3" s="20"/>
      <c r="C3" s="12"/>
      <c r="D3" s="12"/>
      <c r="E3" s="12"/>
      <c r="F3" s="12"/>
      <c r="G3" s="12"/>
      <c r="H3" s="12"/>
      <c r="I3" s="12"/>
      <c r="J3" s="12"/>
      <c r="K3" s="12"/>
      <c r="L3" s="12"/>
      <c r="M3" s="12"/>
      <c r="N3" s="12"/>
      <c r="O3" s="12"/>
      <c r="P3" s="12"/>
      <c r="Q3" s="12"/>
      <c r="R3" s="12"/>
      <c r="S3" s="12"/>
      <c r="T3" s="12"/>
      <c r="U3" s="12"/>
      <c r="V3" s="12"/>
    </row>
    <row r="4" spans="2:25" s="22" customFormat="1" ht="30">
      <c r="B4" s="38" t="s">
        <v>59</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72">
        <v>6471953357.3400002</v>
      </c>
      <c r="X4" s="72">
        <v>6617367688.8999996</v>
      </c>
      <c r="Y4" s="72">
        <v>6728810095.6100006</v>
      </c>
    </row>
    <row r="5" spans="2:25">
      <c r="B5" s="20"/>
      <c r="C5" s="12"/>
      <c r="D5" s="12"/>
      <c r="E5" s="12"/>
      <c r="F5" s="12"/>
      <c r="G5" s="12"/>
      <c r="H5" s="12"/>
      <c r="I5" s="12"/>
      <c r="J5" s="12"/>
      <c r="K5" s="12"/>
      <c r="L5" s="12"/>
      <c r="M5" s="12"/>
      <c r="N5" s="12"/>
      <c r="O5" s="12"/>
      <c r="P5" s="12"/>
      <c r="Q5" s="12"/>
      <c r="R5" s="12"/>
      <c r="S5" s="12"/>
      <c r="T5" s="12"/>
      <c r="U5" s="12"/>
      <c r="V5" s="12"/>
    </row>
    <row r="6" spans="2:25">
      <c r="B6" s="38" t="s">
        <v>2</v>
      </c>
      <c r="F6" s="10"/>
    </row>
    <row r="7" spans="2:25" ht="15" customHeight="1">
      <c r="B7" s="23" t="s">
        <v>35</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32">
        <v>13519161749.9</v>
      </c>
      <c r="X7" s="32">
        <v>13519161749.9</v>
      </c>
      <c r="Y7" s="32">
        <v>13519161749.9</v>
      </c>
    </row>
    <row r="8" spans="2:25" ht="15" customHeight="1">
      <c r="B8" s="39" t="s">
        <v>33</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73">
        <v>401201403.61000001</v>
      </c>
      <c r="X8" s="73">
        <v>456664487.14999998</v>
      </c>
      <c r="Y8" s="73">
        <v>512039375.02999997</v>
      </c>
    </row>
    <row r="9" spans="2:25" s="22" customFormat="1">
      <c r="B9" s="38" t="s">
        <v>34</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row>
    <row r="10" spans="2:25">
      <c r="B10" s="26"/>
      <c r="C10" s="12"/>
      <c r="D10" s="12"/>
      <c r="E10" s="12"/>
      <c r="F10" s="12"/>
      <c r="G10" s="12"/>
      <c r="H10" s="12"/>
      <c r="I10" s="12"/>
      <c r="J10" s="12"/>
      <c r="K10" s="12"/>
      <c r="L10" s="12"/>
      <c r="M10" s="12"/>
      <c r="N10" s="12"/>
      <c r="O10" s="12"/>
      <c r="P10" s="12"/>
      <c r="Q10" s="12"/>
      <c r="R10" s="12"/>
      <c r="S10" s="12"/>
      <c r="T10" s="12"/>
      <c r="U10" s="12"/>
      <c r="V10" s="12"/>
    </row>
    <row r="11" spans="2:25" s="22" customFormat="1">
      <c r="B11" s="38" t="s">
        <v>57</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72">
        <v>1409426918.29</v>
      </c>
      <c r="X11" s="72">
        <v>1415356186.0999999</v>
      </c>
      <c r="Y11" s="72">
        <v>1423677309.23</v>
      </c>
    </row>
    <row r="12" spans="2:25">
      <c r="B12" s="26"/>
      <c r="C12" s="12"/>
      <c r="D12" s="12"/>
      <c r="E12" s="12"/>
      <c r="F12" s="12"/>
      <c r="G12" s="12"/>
      <c r="H12" s="12"/>
      <c r="I12" s="12"/>
      <c r="J12" s="12"/>
      <c r="K12" s="12"/>
      <c r="L12" s="12"/>
      <c r="M12" s="12"/>
      <c r="N12" s="12"/>
      <c r="O12" s="12"/>
      <c r="P12" s="12"/>
      <c r="Q12" s="12"/>
      <c r="R12" s="12"/>
      <c r="S12" s="12"/>
      <c r="T12" s="12"/>
      <c r="U12" s="12"/>
      <c r="V12" s="12"/>
    </row>
    <row r="13" spans="2:25">
      <c r="B13" s="38" t="s">
        <v>5</v>
      </c>
      <c r="C13" s="13"/>
      <c r="D13" s="13"/>
      <c r="E13" s="13"/>
      <c r="F13" s="13"/>
      <c r="G13" s="13"/>
      <c r="H13" s="13"/>
      <c r="I13" s="13"/>
      <c r="J13" s="13"/>
      <c r="K13" s="13"/>
      <c r="L13" s="13"/>
      <c r="M13" s="13"/>
      <c r="N13" s="13"/>
      <c r="O13" s="13"/>
      <c r="P13" s="13"/>
      <c r="Q13" s="13"/>
      <c r="R13" s="13"/>
      <c r="S13" s="13"/>
      <c r="T13" s="13"/>
      <c r="U13" s="13"/>
      <c r="V13" s="13"/>
    </row>
    <row r="14" spans="2:25">
      <c r="B14" s="23" t="s">
        <v>35</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32">
        <v>2890974803.0300002</v>
      </c>
      <c r="X14" s="32">
        <v>2890974803.0300002</v>
      </c>
      <c r="Y14" s="32">
        <v>2890974803.0299997</v>
      </c>
    </row>
    <row r="15" spans="2:25">
      <c r="B15" s="23" t="s">
        <v>37</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32">
        <v>1566000000</v>
      </c>
      <c r="X15" s="32">
        <v>1566000000</v>
      </c>
      <c r="Y15" s="32">
        <v>1566000000</v>
      </c>
    </row>
    <row r="16" spans="2:25">
      <c r="B16" s="39" t="s">
        <v>33</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73">
        <v>7747706.540000001</v>
      </c>
      <c r="X16" s="73">
        <v>9147660.2599999998</v>
      </c>
      <c r="Y16" s="73">
        <v>10347820.050000001</v>
      </c>
    </row>
    <row r="17" spans="2:25" s="22" customFormat="1">
      <c r="B17" s="38" t="s">
        <v>38</v>
      </c>
      <c r="C17" s="29">
        <f>SUM(C14:C16)</f>
        <v>2740155031.2599998</v>
      </c>
      <c r="D17" s="29">
        <f t="shared" ref="D17:G17" si="9">SUM(D14:D16)</f>
        <v>3475780114.9099998</v>
      </c>
      <c r="E17" s="29">
        <f t="shared" si="9"/>
        <v>3475822163.4299998</v>
      </c>
      <c r="F17" s="29">
        <f t="shared" si="9"/>
        <v>3475889108.3299999</v>
      </c>
      <c r="G17" s="29">
        <f t="shared" si="9"/>
        <v>3475963181.1599998</v>
      </c>
      <c r="H17" s="29">
        <f t="shared" ref="H17" si="10">SUM(H14:H16)</f>
        <v>3476042246.7600002</v>
      </c>
      <c r="I17" s="29">
        <f t="shared" ref="I17" si="11">SUM(I14:I16)</f>
        <v>3503340773.1699996</v>
      </c>
      <c r="J17" s="29">
        <f t="shared" ref="J17:K17" si="12">SUM(J14:J16)</f>
        <v>3747659813.9299998</v>
      </c>
      <c r="K17" s="29">
        <f t="shared" si="12"/>
        <v>3747857818.5099998</v>
      </c>
      <c r="L17" s="29">
        <f t="shared" ref="L17" si="13">SUM(L14:L16)</f>
        <v>3748137539.3299994</v>
      </c>
      <c r="M17" s="29">
        <f t="shared" ref="M17" si="14">SUM(M14:M16)</f>
        <v>3748396459.4899998</v>
      </c>
      <c r="N17" s="29">
        <f t="shared" ref="N17:O17" si="15">SUM(N14:N16)</f>
        <v>3847952445.4199996</v>
      </c>
      <c r="O17" s="29">
        <f t="shared" si="15"/>
        <v>3848263085.0399995</v>
      </c>
      <c r="P17" s="29">
        <f t="shared" ref="P17" si="16">SUM(P14:P16)</f>
        <v>3848550295.1599994</v>
      </c>
      <c r="Q17" s="29">
        <f t="shared" ref="Q17" si="17">SUM(Q14:Q16)</f>
        <v>3937557067.7900004</v>
      </c>
      <c r="R17" s="29">
        <f t="shared" ref="R17:S17" si="18">SUM(R14:R16)</f>
        <v>3938053628.3200002</v>
      </c>
      <c r="S17" s="29">
        <f t="shared" si="18"/>
        <v>3938761423.2100005</v>
      </c>
      <c r="T17" s="29">
        <f t="shared" ref="T17:U17" si="19">SUM(T14:T16)</f>
        <v>4002683158.8899999</v>
      </c>
      <c r="U17" s="29">
        <f t="shared" si="19"/>
        <v>4003404190.6400003</v>
      </c>
      <c r="V17" s="29">
        <f t="shared" ref="V17:W17" si="20">SUM(V14:V16)</f>
        <v>4072550969.98</v>
      </c>
      <c r="W17" s="29">
        <f t="shared" si="20"/>
        <v>4464722509.5700006</v>
      </c>
      <c r="X17" s="29">
        <f t="shared" ref="X17:Y17" si="21">SUM(X14:X16)</f>
        <v>4466122463.2900009</v>
      </c>
      <c r="Y17" s="29">
        <f t="shared" si="21"/>
        <v>4467322623.0799999</v>
      </c>
    </row>
    <row r="18" spans="2:25">
      <c r="B18" s="26"/>
      <c r="C18" s="12"/>
      <c r="D18" s="12"/>
      <c r="E18" s="12"/>
      <c r="F18" s="12"/>
      <c r="G18" s="12"/>
      <c r="H18" s="12"/>
      <c r="I18" s="12"/>
      <c r="J18" s="12"/>
      <c r="K18" s="12"/>
      <c r="L18" s="12"/>
      <c r="M18" s="12"/>
      <c r="N18" s="12"/>
      <c r="O18" s="12"/>
      <c r="P18" s="12"/>
      <c r="Q18" s="12"/>
      <c r="R18" s="12"/>
      <c r="S18" s="12"/>
      <c r="T18" s="12"/>
      <c r="U18" s="12"/>
      <c r="V18" s="12"/>
    </row>
    <row r="19" spans="2:25">
      <c r="B19" s="38" t="s">
        <v>6</v>
      </c>
      <c r="C19" s="13"/>
      <c r="D19" s="13"/>
      <c r="E19" s="13"/>
      <c r="F19" s="13"/>
      <c r="G19" s="13"/>
      <c r="H19" s="13"/>
      <c r="I19" s="13"/>
      <c r="J19" s="13"/>
      <c r="K19" s="13"/>
      <c r="L19" s="13"/>
      <c r="M19" s="13"/>
      <c r="N19" s="13"/>
      <c r="O19" s="13"/>
      <c r="P19" s="13"/>
      <c r="Q19" s="13"/>
      <c r="R19" s="13"/>
      <c r="S19" s="13"/>
      <c r="T19" s="13"/>
      <c r="U19" s="13"/>
      <c r="V19" s="13"/>
    </row>
    <row r="20" spans="2:25">
      <c r="B20" s="23" t="s">
        <v>35</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c r="W20" s="32">
        <v>539458518</v>
      </c>
      <c r="X20" s="32">
        <v>539458518</v>
      </c>
      <c r="Y20" s="32">
        <v>539458518</v>
      </c>
    </row>
    <row r="21" spans="2:25">
      <c r="B21" s="39" t="s">
        <v>33</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73">
        <v>5797619.8600000003</v>
      </c>
      <c r="X21" s="73">
        <v>6046666.5599999996</v>
      </c>
      <c r="Y21" s="73">
        <v>6079183.8499999996</v>
      </c>
    </row>
    <row r="22" spans="2:25" s="22" customFormat="1">
      <c r="B22" s="40" t="s">
        <v>39</v>
      </c>
      <c r="C22" s="29">
        <f>SUM(C20:C21)</f>
        <v>53953523.019999996</v>
      </c>
      <c r="D22" s="29">
        <f t="shared" ref="D22:N22" si="22">SUM(D20:D21)</f>
        <v>53954340.479999997</v>
      </c>
      <c r="E22" s="29">
        <f t="shared" si="22"/>
        <v>539467193.21000004</v>
      </c>
      <c r="F22" s="29">
        <f t="shared" si="22"/>
        <v>539474894.51999998</v>
      </c>
      <c r="G22" s="29">
        <f t="shared" si="22"/>
        <v>539506649.47000003</v>
      </c>
      <c r="H22" s="29">
        <f t="shared" si="22"/>
        <v>539544820.48000002</v>
      </c>
      <c r="I22" s="29">
        <f t="shared" si="22"/>
        <v>539591356.28999996</v>
      </c>
      <c r="J22" s="29">
        <f t="shared" si="22"/>
        <v>539671364.49000001</v>
      </c>
      <c r="K22" s="29">
        <f t="shared" si="22"/>
        <v>539823293.97000003</v>
      </c>
      <c r="L22" s="29">
        <f t="shared" si="22"/>
        <v>540112999.39999998</v>
      </c>
      <c r="M22" s="29">
        <f t="shared" si="22"/>
        <v>540496322.30999994</v>
      </c>
      <c r="N22" s="29">
        <f t="shared" si="22"/>
        <v>540929637.30999994</v>
      </c>
      <c r="O22" s="29">
        <f t="shared" ref="O22:P22" si="23">SUM(O20:O21)</f>
        <v>541480073.57000005</v>
      </c>
      <c r="P22" s="29">
        <f t="shared" si="23"/>
        <v>542032780.97000003</v>
      </c>
      <c r="Q22" s="29">
        <f t="shared" ref="Q22" si="24">SUM(Q20:Q21)</f>
        <v>542678448.04999995</v>
      </c>
      <c r="R22" s="29">
        <f t="shared" ref="R22:S22" si="25">SUM(R20:R21)</f>
        <v>543306342.83000004</v>
      </c>
      <c r="S22" s="29">
        <f t="shared" si="25"/>
        <v>543872097.01999998</v>
      </c>
      <c r="T22" s="29">
        <f t="shared" ref="T22:U22" si="26">SUM(T20:T21)</f>
        <v>544419662.63999999</v>
      </c>
      <c r="U22" s="29">
        <f t="shared" si="26"/>
        <v>544787797.83000004</v>
      </c>
      <c r="V22" s="29">
        <f t="shared" ref="V22:W22" si="27">SUM(V20:V21)</f>
        <v>545020252.66999996</v>
      </c>
      <c r="W22" s="29">
        <f t="shared" si="27"/>
        <v>545256137.86000001</v>
      </c>
      <c r="X22" s="29">
        <f t="shared" ref="X22:Y22" si="28">SUM(X20:X21)</f>
        <v>545505184.55999994</v>
      </c>
      <c r="Y22" s="29">
        <f t="shared" si="28"/>
        <v>545537701.85000002</v>
      </c>
    </row>
    <row r="23" spans="2:25" s="22" customFormat="1">
      <c r="B23" s="20"/>
      <c r="C23" s="13"/>
      <c r="D23" s="13"/>
      <c r="E23" s="13"/>
      <c r="F23" s="13"/>
      <c r="G23" s="13"/>
      <c r="H23" s="13"/>
      <c r="I23" s="13"/>
      <c r="J23" s="13"/>
      <c r="K23" s="13"/>
      <c r="L23" s="13"/>
      <c r="M23" s="13"/>
      <c r="N23" s="13"/>
      <c r="O23" s="13"/>
      <c r="P23" s="13"/>
      <c r="Q23" s="13"/>
      <c r="R23" s="13"/>
      <c r="S23" s="13"/>
      <c r="T23" s="13"/>
      <c r="U23" s="13"/>
      <c r="V23" s="13"/>
      <c r="W23" s="70"/>
      <c r="X23" s="70"/>
      <c r="Y23" s="70"/>
    </row>
    <row r="24" spans="2:25">
      <c r="B24" s="38" t="s">
        <v>8</v>
      </c>
      <c r="F24" s="10"/>
    </row>
    <row r="25" spans="2:25">
      <c r="B25" s="23" t="s">
        <v>35</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32">
        <v>151191199</v>
      </c>
      <c r="X25" s="32">
        <v>151191199</v>
      </c>
      <c r="Y25" s="32">
        <v>151191199</v>
      </c>
    </row>
    <row r="26" spans="2:25">
      <c r="B26" s="39" t="s">
        <v>37</v>
      </c>
      <c r="C26" s="28">
        <f>800000000+25000000+40000000</f>
        <v>865000000</v>
      </c>
      <c r="D26" s="28">
        <f t="shared" ref="D26:I26" si="29">800000000+25000000+40000000</f>
        <v>865000000</v>
      </c>
      <c r="E26" s="28">
        <f t="shared" si="29"/>
        <v>865000000</v>
      </c>
      <c r="F26" s="28">
        <f t="shared" si="29"/>
        <v>865000000</v>
      </c>
      <c r="G26" s="28">
        <f t="shared" si="29"/>
        <v>865000000</v>
      </c>
      <c r="H26" s="28">
        <f t="shared" si="29"/>
        <v>865000000</v>
      </c>
      <c r="I26" s="28">
        <f t="shared" si="29"/>
        <v>865000000</v>
      </c>
      <c r="J26" s="28">
        <f>800000000+25000000+40000000+40000000+200000000+10000000</f>
        <v>1115000000</v>
      </c>
      <c r="K26" s="28">
        <f t="shared" ref="K26:V26" si="30">800000000+25000000+40000000+40000000+200000000+10000000</f>
        <v>1115000000</v>
      </c>
      <c r="L26" s="28">
        <f t="shared" si="30"/>
        <v>1115000000</v>
      </c>
      <c r="M26" s="28">
        <f t="shared" si="30"/>
        <v>1115000000</v>
      </c>
      <c r="N26" s="28">
        <f t="shared" si="30"/>
        <v>1115000000</v>
      </c>
      <c r="O26" s="28">
        <f t="shared" si="30"/>
        <v>1115000000</v>
      </c>
      <c r="P26" s="28">
        <f t="shared" si="30"/>
        <v>1115000000</v>
      </c>
      <c r="Q26" s="28">
        <f t="shared" si="30"/>
        <v>1115000000</v>
      </c>
      <c r="R26" s="28">
        <f t="shared" si="30"/>
        <v>1115000000</v>
      </c>
      <c r="S26" s="28">
        <f t="shared" si="30"/>
        <v>1115000000</v>
      </c>
      <c r="T26" s="28">
        <f t="shared" si="30"/>
        <v>1115000000</v>
      </c>
      <c r="U26" s="28">
        <f t="shared" si="30"/>
        <v>1115000000</v>
      </c>
      <c r="V26" s="28">
        <f t="shared" si="30"/>
        <v>1115000000</v>
      </c>
      <c r="W26" s="73">
        <v>1115000000</v>
      </c>
      <c r="X26" s="73">
        <v>1115000000</v>
      </c>
      <c r="Y26" s="73">
        <v>1115000000</v>
      </c>
    </row>
    <row r="27" spans="2:25" s="22" customFormat="1">
      <c r="B27" s="40" t="s">
        <v>40</v>
      </c>
      <c r="C27" s="29">
        <f>SUM(C25:C26)</f>
        <v>865000000</v>
      </c>
      <c r="D27" s="29">
        <f t="shared" ref="D27:N27" si="31">SUM(D25:D26)</f>
        <v>865000000</v>
      </c>
      <c r="E27" s="29">
        <f t="shared" si="31"/>
        <v>865000000</v>
      </c>
      <c r="F27" s="29">
        <f t="shared" si="31"/>
        <v>865000000</v>
      </c>
      <c r="G27" s="29">
        <f t="shared" si="31"/>
        <v>865000000</v>
      </c>
      <c r="H27" s="29">
        <f t="shared" si="31"/>
        <v>865000000</v>
      </c>
      <c r="I27" s="29">
        <f t="shared" si="31"/>
        <v>865000000</v>
      </c>
      <c r="J27" s="29">
        <f t="shared" si="31"/>
        <v>1115000000</v>
      </c>
      <c r="K27" s="29">
        <f t="shared" si="31"/>
        <v>1115000000</v>
      </c>
      <c r="L27" s="29">
        <f t="shared" si="31"/>
        <v>1115000000</v>
      </c>
      <c r="M27" s="29">
        <f t="shared" si="31"/>
        <v>1115000000</v>
      </c>
      <c r="N27" s="29">
        <f t="shared" si="31"/>
        <v>1115000000</v>
      </c>
      <c r="O27" s="29">
        <f t="shared" ref="O27:P27" si="32">SUM(O25:O26)</f>
        <v>1115000000</v>
      </c>
      <c r="P27" s="29">
        <f t="shared" si="32"/>
        <v>1115000000</v>
      </c>
      <c r="Q27" s="29">
        <f t="shared" ref="Q27" si="33">SUM(Q25:Q26)</f>
        <v>1115000000</v>
      </c>
      <c r="R27" s="29">
        <f t="shared" ref="R27:S27" si="34">SUM(R25:R26)</f>
        <v>1115000000</v>
      </c>
      <c r="S27" s="29">
        <f t="shared" si="34"/>
        <v>1115000000</v>
      </c>
      <c r="T27" s="29">
        <f t="shared" ref="T27:U27" si="35">SUM(T25:T26)</f>
        <v>1115000000</v>
      </c>
      <c r="U27" s="29">
        <f t="shared" si="35"/>
        <v>1115000000</v>
      </c>
      <c r="V27" s="29">
        <f t="shared" ref="V27:W27" si="36">SUM(V25:V26)</f>
        <v>1115000000</v>
      </c>
      <c r="W27" s="29">
        <f t="shared" si="36"/>
        <v>1266191199</v>
      </c>
      <c r="X27" s="29">
        <f t="shared" ref="X27:Y27" si="37">SUM(X25:X26)</f>
        <v>1266191199</v>
      </c>
      <c r="Y27" s="29">
        <f t="shared" si="37"/>
        <v>1266191199</v>
      </c>
    </row>
    <row r="28" spans="2:25" s="22" customFormat="1">
      <c r="B28" s="20"/>
      <c r="C28" s="29"/>
      <c r="D28" s="29"/>
      <c r="E28" s="29"/>
      <c r="F28" s="29"/>
      <c r="G28" s="29"/>
      <c r="H28" s="29"/>
      <c r="I28" s="29"/>
      <c r="J28" s="29"/>
      <c r="K28" s="29"/>
      <c r="L28" s="29"/>
      <c r="M28" s="29"/>
      <c r="N28" s="29"/>
      <c r="O28" s="29"/>
      <c r="P28" s="29"/>
      <c r="Q28" s="29"/>
      <c r="R28" s="29"/>
      <c r="S28" s="29"/>
      <c r="T28" s="29"/>
      <c r="U28" s="29"/>
      <c r="V28" s="29"/>
      <c r="W28" s="70"/>
      <c r="X28" s="70"/>
      <c r="Y28" s="70"/>
    </row>
    <row r="29" spans="2:25" s="22" customFormat="1">
      <c r="B29" s="38" t="s">
        <v>58</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row>
    <row r="30" spans="2:25">
      <c r="B30" s="26"/>
      <c r="C30" s="12"/>
      <c r="D30" s="12"/>
      <c r="E30" s="12"/>
      <c r="F30" s="12"/>
      <c r="G30" s="12"/>
      <c r="H30" s="12"/>
      <c r="I30" s="12"/>
      <c r="J30" s="12"/>
      <c r="K30" s="12"/>
      <c r="L30" s="12"/>
      <c r="M30" s="12"/>
      <c r="N30" s="12"/>
      <c r="O30" s="12"/>
      <c r="P30" s="12"/>
      <c r="Q30" s="12"/>
      <c r="R30" s="12"/>
      <c r="S30" s="12"/>
      <c r="T30" s="12"/>
      <c r="U30" s="12"/>
      <c r="V30" s="12"/>
    </row>
    <row r="31" spans="2:25" s="22" customFormat="1">
      <c r="B31" s="38" t="s">
        <v>46</v>
      </c>
      <c r="W31" s="70"/>
      <c r="X31" s="70"/>
      <c r="Y31" s="70"/>
    </row>
    <row r="32" spans="2:25" s="22" customFormat="1">
      <c r="B32" s="23" t="s">
        <v>35</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70">
        <v>5135624853.1000004</v>
      </c>
      <c r="X32" s="70">
        <v>5135624853.1000004</v>
      </c>
      <c r="Y32" s="70">
        <v>5135624853.1000004</v>
      </c>
    </row>
    <row r="33" spans="2:25" s="22" customFormat="1">
      <c r="B33" s="39" t="s">
        <v>33</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72">
        <v>6911153.0800000001</v>
      </c>
      <c r="X33" s="72">
        <v>6911153.0800000001</v>
      </c>
      <c r="Y33" s="72">
        <v>6911153.0800000001</v>
      </c>
    </row>
    <row r="34" spans="2:25" s="22" customFormat="1">
      <c r="B34" s="38" t="s">
        <v>45</v>
      </c>
      <c r="C34" s="27">
        <f>SUM(C32:C33)</f>
        <v>5142258309.8200006</v>
      </c>
      <c r="D34" s="27">
        <f t="shared" ref="D34:N34" si="38">SUM(D32:D33)</f>
        <v>5142310826.4100008</v>
      </c>
      <c r="E34" s="27">
        <f t="shared" si="38"/>
        <v>5142368268.4300003</v>
      </c>
      <c r="F34" s="27">
        <f t="shared" si="38"/>
        <v>5142430927.96</v>
      </c>
      <c r="G34" s="27">
        <f t="shared" si="38"/>
        <v>5142494742.3500004</v>
      </c>
      <c r="H34" s="27">
        <f t="shared" si="38"/>
        <v>5142504487.4500008</v>
      </c>
      <c r="I34" s="27">
        <f t="shared" si="38"/>
        <v>5142516369.4200001</v>
      </c>
      <c r="J34" s="27">
        <f t="shared" si="38"/>
        <v>5142535966.3000002</v>
      </c>
      <c r="K34" s="27">
        <f t="shared" si="38"/>
        <v>5142535976.3800001</v>
      </c>
      <c r="L34" s="27">
        <f t="shared" si="38"/>
        <v>5142535988.5500002</v>
      </c>
      <c r="M34" s="27">
        <f t="shared" si="38"/>
        <v>5142536005.8200006</v>
      </c>
      <c r="N34" s="27">
        <f t="shared" si="38"/>
        <v>5142536005.8200006</v>
      </c>
      <c r="O34" s="27">
        <f t="shared" ref="O34:P34" si="39">SUM(O32:O33)</f>
        <v>5142536005.8200006</v>
      </c>
      <c r="P34" s="27">
        <f t="shared" si="39"/>
        <v>5142536005.8900003</v>
      </c>
      <c r="Q34" s="27">
        <f t="shared" ref="Q34" si="40">SUM(Q32:Q33)</f>
        <v>5142536005.8900003</v>
      </c>
      <c r="R34" s="27">
        <f t="shared" ref="R34:S34" si="41">SUM(R32:R33)</f>
        <v>5142536005.8900003</v>
      </c>
      <c r="S34" s="27">
        <f t="shared" si="41"/>
        <v>5142536005.8900003</v>
      </c>
      <c r="T34" s="27">
        <f t="shared" ref="T34:U34" si="42">SUM(T32:T33)</f>
        <v>5142536005.8900003</v>
      </c>
      <c r="U34" s="27">
        <f t="shared" si="42"/>
        <v>5142536006.1800003</v>
      </c>
      <c r="V34" s="27">
        <f t="shared" ref="V34:W34" si="43">SUM(V32:V33)</f>
        <v>5142536006.1800003</v>
      </c>
      <c r="W34" s="27">
        <f t="shared" si="43"/>
        <v>5142536006.1800003</v>
      </c>
      <c r="X34" s="27">
        <f t="shared" ref="X34:Y34" si="44">SUM(X32:X33)</f>
        <v>5142536006.1800003</v>
      </c>
      <c r="Y34" s="27">
        <f t="shared" si="44"/>
        <v>5142536006.1800003</v>
      </c>
    </row>
    <row r="35" spans="2:25">
      <c r="B35" s="20"/>
      <c r="C35" s="12"/>
      <c r="D35" s="12"/>
      <c r="E35" s="12"/>
      <c r="F35" s="12"/>
      <c r="G35" s="12"/>
      <c r="H35" s="12"/>
      <c r="I35" s="12"/>
      <c r="J35" s="12"/>
      <c r="K35" s="12"/>
      <c r="L35" s="12"/>
      <c r="M35" s="12"/>
      <c r="N35" s="12"/>
      <c r="O35" s="12"/>
      <c r="P35" s="12"/>
      <c r="Q35" s="12"/>
      <c r="R35" s="12"/>
      <c r="S35" s="12"/>
      <c r="T35" s="12"/>
      <c r="U35" s="12"/>
      <c r="V35" s="12"/>
    </row>
    <row r="36" spans="2:25" s="22" customFormat="1" ht="30">
      <c r="B36" s="38" t="s">
        <v>60</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72">
        <v>2100000000</v>
      </c>
      <c r="X36" s="72">
        <v>2100000000</v>
      </c>
      <c r="Y36" s="72">
        <v>2100000000</v>
      </c>
    </row>
    <row r="37" spans="2:25">
      <c r="B37" s="26"/>
      <c r="C37" s="13"/>
      <c r="D37" s="13"/>
      <c r="E37" s="13"/>
      <c r="F37" s="13"/>
      <c r="G37" s="13"/>
      <c r="H37" s="13"/>
      <c r="I37" s="13"/>
      <c r="J37" s="13"/>
      <c r="K37" s="13"/>
      <c r="L37" s="13"/>
      <c r="M37" s="13"/>
      <c r="N37" s="13"/>
      <c r="O37" s="13"/>
      <c r="P37" s="13"/>
      <c r="Q37" s="13"/>
      <c r="R37" s="13"/>
      <c r="S37" s="13"/>
      <c r="T37" s="13"/>
      <c r="U37" s="13"/>
      <c r="V37" s="13"/>
    </row>
    <row r="38" spans="2:25" s="22" customFormat="1" ht="15.75" thickBot="1">
      <c r="B38" s="22" t="s">
        <v>44</v>
      </c>
      <c r="C38" s="31">
        <f t="shared" ref="C38:P38" si="45">C4+C9+C34+C11+C17+C36+C22+C27+C29</f>
        <v>25300507276.709999</v>
      </c>
      <c r="D38" s="31">
        <f t="shared" si="45"/>
        <v>26282321969.240005</v>
      </c>
      <c r="E38" s="31">
        <f t="shared" si="45"/>
        <v>27009432359.120003</v>
      </c>
      <c r="F38" s="31">
        <f t="shared" si="45"/>
        <v>27474203534.230007</v>
      </c>
      <c r="G38" s="31">
        <f t="shared" si="45"/>
        <v>27732319186.900074</v>
      </c>
      <c r="H38" s="31">
        <f t="shared" si="45"/>
        <v>27896394782.320072</v>
      </c>
      <c r="I38" s="31">
        <f t="shared" si="45"/>
        <v>28325442226.250118</v>
      </c>
      <c r="J38" s="31">
        <f t="shared" si="45"/>
        <v>29295214044.160118</v>
      </c>
      <c r="K38" s="31">
        <f t="shared" si="45"/>
        <v>29436446169.980003</v>
      </c>
      <c r="L38" s="31">
        <f t="shared" si="45"/>
        <v>29992458934.219997</v>
      </c>
      <c r="M38" s="31">
        <f t="shared" si="45"/>
        <v>30095535388.070004</v>
      </c>
      <c r="N38" s="31">
        <f t="shared" si="45"/>
        <v>30424250761.5</v>
      </c>
      <c r="O38" s="31">
        <f t="shared" si="45"/>
        <v>30566128922.070004</v>
      </c>
      <c r="P38" s="31">
        <f t="shared" si="45"/>
        <v>30752612816.34</v>
      </c>
      <c r="Q38" s="31">
        <f t="shared" ref="Q38" si="46">Q4+Q9+Q34+Q11+Q17+Q36+Q22+Q27+Q29</f>
        <v>31024007893.130001</v>
      </c>
      <c r="R38" s="31">
        <f t="shared" ref="R38:S38" si="47">R4+R9+R34+R11+R17+R36+R22+R27+R29</f>
        <v>31290435415.57</v>
      </c>
      <c r="S38" s="31">
        <f t="shared" si="47"/>
        <v>33829379390.749996</v>
      </c>
      <c r="T38" s="31">
        <f t="shared" ref="T38:U38" si="48">T4+T9+T34+T11+T17+T36+T22+T27+T29</f>
        <v>34098646080.09</v>
      </c>
      <c r="U38" s="31">
        <f t="shared" si="48"/>
        <v>34451314370.010002</v>
      </c>
      <c r="V38" s="31">
        <f t="shared" ref="V38:W38" si="49">V4+V9+V34+V11+V17+V36+V22+V27+V29</f>
        <v>34721904371.5</v>
      </c>
      <c r="W38" s="31">
        <f t="shared" si="49"/>
        <v>35570449281.75</v>
      </c>
      <c r="X38" s="31">
        <f t="shared" ref="X38:Y38" si="50">X4+X9+X34+X11+X17+X36+X22+X27+X29</f>
        <v>35778904965.080002</v>
      </c>
      <c r="Y38" s="31">
        <f t="shared" si="50"/>
        <v>35955276059.879997</v>
      </c>
    </row>
    <row r="39" spans="2:25" s="22" customFormat="1" ht="15.75" thickTop="1">
      <c r="C39" s="29"/>
      <c r="D39" s="29"/>
      <c r="E39" s="29"/>
      <c r="F39" s="29"/>
      <c r="G39" s="29"/>
      <c r="H39" s="29"/>
      <c r="I39" s="29"/>
      <c r="J39" s="29"/>
      <c r="K39" s="29"/>
      <c r="L39" s="29"/>
      <c r="M39" s="29"/>
      <c r="N39" s="29"/>
      <c r="O39" s="29"/>
      <c r="P39" s="29"/>
      <c r="Q39" s="29"/>
      <c r="R39" s="29"/>
      <c r="S39" s="29"/>
      <c r="T39" s="29"/>
      <c r="U39" s="29"/>
      <c r="V39" s="29"/>
      <c r="W39" s="70"/>
      <c r="X39" s="70"/>
      <c r="Y39" s="70"/>
    </row>
    <row r="40" spans="2:25" ht="15.75" thickBot="1">
      <c r="B40" s="20"/>
      <c r="C40" s="15"/>
    </row>
    <row r="41" spans="2:25">
      <c r="C41" s="33" t="s">
        <v>13</v>
      </c>
      <c r="D41" s="34"/>
      <c r="E41" s="35"/>
    </row>
    <row r="42" spans="2:25">
      <c r="C42" s="36" t="s">
        <v>15</v>
      </c>
      <c r="E42" s="37"/>
      <c r="M42" s="13"/>
    </row>
    <row r="43" spans="2:25" ht="150.75" customHeight="1" thickBot="1">
      <c r="C43" s="81" t="s">
        <v>61</v>
      </c>
      <c r="D43" s="82"/>
      <c r="E43" s="83"/>
    </row>
  </sheetData>
  <mergeCells count="2">
    <mergeCell ref="C43:E43"/>
    <mergeCell ref="C1:U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Y59"/>
  <sheetViews>
    <sheetView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8.85546875" defaultRowHeight="15"/>
  <cols>
    <col min="1" max="1" width="1.85546875" style="43" customWidth="1"/>
    <col min="2" max="2" width="71.7109375" style="43" bestFit="1" customWidth="1"/>
    <col min="3" max="3" width="21.5703125" style="43" bestFit="1" customWidth="1"/>
    <col min="4" max="5" width="22" style="43" bestFit="1" customWidth="1"/>
    <col min="6" max="6" width="22.140625" style="52" bestFit="1" customWidth="1"/>
    <col min="7" max="7" width="22.5703125" style="43" bestFit="1" customWidth="1"/>
    <col min="8" max="11" width="23" style="43" bestFit="1" customWidth="1"/>
    <col min="12" max="13" width="22.5703125" style="43" bestFit="1" customWidth="1"/>
    <col min="14" max="14" width="22" style="43" bestFit="1" customWidth="1"/>
    <col min="15" max="25" width="23.42578125" style="43" bestFit="1" customWidth="1"/>
    <col min="26" max="16384" width="8.85546875" style="43"/>
  </cols>
  <sheetData>
    <row r="1" spans="2:25">
      <c r="B1" s="69" t="s">
        <v>0</v>
      </c>
      <c r="C1" s="85" t="s">
        <v>52</v>
      </c>
      <c r="D1" s="85"/>
      <c r="E1" s="85"/>
      <c r="F1" s="85"/>
      <c r="G1" s="85"/>
      <c r="H1" s="85"/>
      <c r="I1" s="85"/>
      <c r="J1" s="85"/>
      <c r="K1" s="85"/>
      <c r="L1" s="85"/>
      <c r="M1" s="85"/>
      <c r="N1" s="85"/>
      <c r="O1" s="85"/>
      <c r="P1" s="85"/>
      <c r="Q1" s="85"/>
      <c r="R1" s="85"/>
      <c r="S1" s="85"/>
      <c r="T1" s="85"/>
      <c r="U1" s="85"/>
    </row>
    <row r="2" spans="2:25" ht="41.45" customHeight="1">
      <c r="C2" s="47" t="s">
        <v>30</v>
      </c>
      <c r="D2" s="47" t="s">
        <v>29</v>
      </c>
      <c r="E2" s="47" t="s">
        <v>28</v>
      </c>
      <c r="F2" s="47" t="s">
        <v>27</v>
      </c>
      <c r="G2" s="47" t="s">
        <v>26</v>
      </c>
      <c r="H2" s="47" t="s">
        <v>25</v>
      </c>
      <c r="I2" s="47" t="s">
        <v>36</v>
      </c>
      <c r="J2" s="47" t="s">
        <v>24</v>
      </c>
      <c r="K2" s="47" t="s">
        <v>23</v>
      </c>
      <c r="L2" s="47" t="s">
        <v>22</v>
      </c>
      <c r="M2" s="47" t="s">
        <v>55</v>
      </c>
      <c r="N2" s="47" t="s">
        <v>56</v>
      </c>
      <c r="O2" s="47" t="s">
        <v>69</v>
      </c>
      <c r="P2" s="47" t="s">
        <v>70</v>
      </c>
      <c r="Q2" s="47" t="s">
        <v>71</v>
      </c>
      <c r="R2" s="47" t="s">
        <v>72</v>
      </c>
      <c r="S2" s="47" t="s">
        <v>73</v>
      </c>
      <c r="T2" s="47" t="s">
        <v>74</v>
      </c>
      <c r="U2" s="47" t="s">
        <v>75</v>
      </c>
      <c r="V2" s="47" t="s">
        <v>76</v>
      </c>
      <c r="W2" s="47" t="s">
        <v>77</v>
      </c>
      <c r="X2" s="47" t="s">
        <v>79</v>
      </c>
      <c r="Y2" s="47" t="s">
        <v>80</v>
      </c>
    </row>
    <row r="3" spans="2:25" ht="15.6" customHeight="1">
      <c r="B3" s="48"/>
      <c r="C3" s="49"/>
      <c r="D3" s="49"/>
      <c r="E3" s="49"/>
      <c r="F3" s="49"/>
      <c r="G3" s="49"/>
      <c r="H3" s="49"/>
      <c r="I3" s="49"/>
      <c r="J3" s="49"/>
      <c r="K3" s="49"/>
      <c r="L3" s="49"/>
      <c r="M3" s="49"/>
      <c r="N3" s="49"/>
      <c r="O3" s="49"/>
      <c r="P3" s="49"/>
      <c r="Q3" s="49"/>
      <c r="R3" s="49"/>
      <c r="S3" s="49"/>
      <c r="T3" s="49"/>
      <c r="U3" s="49"/>
      <c r="V3" s="49"/>
      <c r="W3" s="49"/>
      <c r="X3" s="49"/>
      <c r="Y3" s="49"/>
    </row>
    <row r="4" spans="2:25" s="50" customFormat="1" ht="33" customHeight="1">
      <c r="B4" s="42" t="s">
        <v>62</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c r="W4" s="51">
        <v>6509326076.539999</v>
      </c>
      <c r="X4" s="51">
        <v>6645056971.4899998</v>
      </c>
      <c r="Y4" s="51">
        <v>6745455144.1000004</v>
      </c>
    </row>
    <row r="5" spans="2:25" ht="15.6" customHeight="1">
      <c r="B5" s="48"/>
      <c r="C5" s="49"/>
      <c r="D5" s="49"/>
      <c r="E5" s="49"/>
      <c r="F5" s="49"/>
      <c r="G5" s="49"/>
      <c r="H5" s="49"/>
      <c r="I5" s="49"/>
      <c r="J5" s="49"/>
      <c r="K5" s="49"/>
      <c r="L5" s="49"/>
      <c r="M5" s="49"/>
      <c r="N5" s="49"/>
      <c r="O5" s="49"/>
      <c r="P5" s="49"/>
      <c r="Q5" s="49"/>
      <c r="R5" s="49"/>
      <c r="S5" s="49"/>
      <c r="T5" s="49"/>
      <c r="U5" s="49"/>
      <c r="V5" s="49"/>
      <c r="W5" s="49"/>
      <c r="X5" s="49"/>
      <c r="Y5" s="49"/>
    </row>
    <row r="6" spans="2:25">
      <c r="B6" s="42" t="s">
        <v>63</v>
      </c>
    </row>
    <row r="7" spans="2:25" s="50" customFormat="1">
      <c r="B7" s="53" t="s">
        <v>54</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c r="W7" s="54">
        <v>774180157.27999997</v>
      </c>
      <c r="X7" s="54">
        <v>774180157.27999997</v>
      </c>
      <c r="Y7" s="54">
        <v>774180157.27999997</v>
      </c>
    </row>
    <row r="8" spans="2:25" s="50" customFormat="1">
      <c r="B8" s="53" t="s">
        <v>53</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c r="W8" s="55">
        <v>6850000000</v>
      </c>
      <c r="X8" s="55">
        <v>6850000000</v>
      </c>
      <c r="Y8" s="55">
        <v>6850000000</v>
      </c>
    </row>
    <row r="9" spans="2:25" s="50" customFormat="1">
      <c r="B9" s="42" t="s">
        <v>34</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W9" si="3">SUM(V7:V8)</f>
        <v>7624180157.2799997</v>
      </c>
      <c r="W9" s="56">
        <f t="shared" si="3"/>
        <v>7624180157.2799997</v>
      </c>
      <c r="X9" s="56">
        <f t="shared" ref="X9:Y9" si="4">SUM(X7:X8)</f>
        <v>7624180157.2799997</v>
      </c>
      <c r="Y9" s="56">
        <f t="shared" si="4"/>
        <v>7624180157.2799997</v>
      </c>
    </row>
    <row r="10" spans="2:25" s="50" customFormat="1">
      <c r="B10" s="53"/>
      <c r="C10" s="54"/>
      <c r="D10" s="54"/>
      <c r="E10" s="54"/>
      <c r="F10" s="54"/>
      <c r="G10" s="54"/>
      <c r="H10" s="54"/>
      <c r="I10" s="54"/>
      <c r="J10" s="54"/>
      <c r="K10" s="54"/>
      <c r="L10" s="54"/>
      <c r="M10" s="54"/>
      <c r="N10" s="54"/>
      <c r="O10" s="54"/>
      <c r="P10" s="54"/>
      <c r="Q10" s="54"/>
      <c r="R10" s="54"/>
      <c r="S10" s="54"/>
      <c r="T10" s="54"/>
      <c r="U10" s="54"/>
      <c r="V10" s="54"/>
      <c r="W10" s="54"/>
      <c r="X10" s="54"/>
      <c r="Y10" s="54"/>
    </row>
    <row r="11" spans="2:25" s="50" customFormat="1">
      <c r="B11" s="42" t="s">
        <v>65</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c r="W11" s="51">
        <v>1411083880.98</v>
      </c>
      <c r="X11" s="51">
        <v>1416738204.0899997</v>
      </c>
      <c r="Y11" s="51">
        <v>1424912884.8699999</v>
      </c>
    </row>
    <row r="12" spans="2:25" s="50" customFormat="1">
      <c r="B12" s="53"/>
      <c r="C12" s="54"/>
      <c r="D12" s="54"/>
      <c r="E12" s="54"/>
      <c r="F12" s="54"/>
      <c r="G12" s="54"/>
      <c r="H12" s="54"/>
      <c r="I12" s="54"/>
      <c r="J12" s="54"/>
      <c r="K12" s="54"/>
      <c r="L12" s="54"/>
      <c r="M12" s="54"/>
      <c r="N12" s="54"/>
      <c r="O12" s="54"/>
      <c r="P12" s="54"/>
      <c r="Q12" s="54"/>
      <c r="R12" s="54"/>
      <c r="S12" s="54"/>
      <c r="T12" s="54"/>
      <c r="U12" s="54"/>
      <c r="V12" s="54"/>
      <c r="W12" s="54"/>
      <c r="X12" s="54"/>
      <c r="Y12" s="54"/>
    </row>
    <row r="13" spans="2:25">
      <c r="B13" s="42" t="s">
        <v>66</v>
      </c>
      <c r="C13" s="58"/>
      <c r="D13" s="58"/>
      <c r="E13" s="58"/>
      <c r="F13" s="58"/>
      <c r="G13" s="58"/>
      <c r="H13" s="58"/>
      <c r="I13" s="58"/>
      <c r="J13" s="58"/>
      <c r="K13" s="58"/>
      <c r="L13" s="58"/>
      <c r="M13" s="58"/>
      <c r="N13" s="58"/>
      <c r="O13" s="58"/>
      <c r="P13" s="58"/>
      <c r="Q13" s="58"/>
      <c r="R13" s="58"/>
      <c r="S13" s="58"/>
      <c r="T13" s="58"/>
      <c r="U13" s="58"/>
      <c r="V13" s="58"/>
      <c r="W13" s="58"/>
      <c r="X13" s="58"/>
      <c r="Y13" s="58"/>
    </row>
    <row r="14" spans="2:25" ht="15" customHeight="1">
      <c r="B14" s="59" t="s">
        <v>35</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c r="W14" s="58">
        <v>2614721952.5500002</v>
      </c>
      <c r="X14" s="58">
        <v>2607288281.2700005</v>
      </c>
      <c r="Y14" s="58">
        <v>2614664762.9499998</v>
      </c>
    </row>
    <row r="15" spans="2:25" ht="15" customHeight="1">
      <c r="B15" s="53" t="s">
        <v>37</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c r="W15" s="60">
        <v>1091595519.5200002</v>
      </c>
      <c r="X15" s="60">
        <v>1165852754.8199999</v>
      </c>
      <c r="Y15" s="60">
        <v>1198466119.4399998</v>
      </c>
    </row>
    <row r="16" spans="2:25" s="50" customFormat="1">
      <c r="B16" s="42" t="s">
        <v>38</v>
      </c>
      <c r="C16" s="61">
        <f>SUM(C14:C15)</f>
        <v>696440498.97999835</v>
      </c>
      <c r="D16" s="61">
        <f t="shared" ref="D16:L16" si="5">SUM(D14:D15)</f>
        <v>1034676894.399996</v>
      </c>
      <c r="E16" s="61">
        <f t="shared" si="5"/>
        <v>1197273794.28</v>
      </c>
      <c r="F16" s="61">
        <f t="shared" si="5"/>
        <v>1438799843.8900008</v>
      </c>
      <c r="G16" s="61">
        <f t="shared" si="5"/>
        <v>1650200480.9400012</v>
      </c>
      <c r="H16" s="61">
        <f t="shared" si="5"/>
        <v>1835794585.1200027</v>
      </c>
      <c r="I16" s="61">
        <f t="shared" si="5"/>
        <v>2018924109.3400011</v>
      </c>
      <c r="J16" s="61">
        <f t="shared" si="5"/>
        <v>2283892826.4600019</v>
      </c>
      <c r="K16" s="61">
        <f t="shared" si="5"/>
        <v>2447703836.5500002</v>
      </c>
      <c r="L16" s="61">
        <f t="shared" si="5"/>
        <v>2638824555.1500001</v>
      </c>
      <c r="M16" s="61">
        <f t="shared" ref="M16:N16" si="6">SUM(M14:M15)</f>
        <v>2818216396.4700003</v>
      </c>
      <c r="N16" s="61">
        <f t="shared" si="6"/>
        <v>2965669211.7599998</v>
      </c>
      <c r="O16" s="61">
        <f t="shared" ref="O16:P16" si="7">SUM(O14:O15)</f>
        <v>3100777998.1500006</v>
      </c>
      <c r="P16" s="61">
        <f t="shared" si="7"/>
        <v>3193173049.5599999</v>
      </c>
      <c r="Q16" s="61">
        <f t="shared" ref="Q16" si="8">SUM(Q14:Q15)</f>
        <v>3279203330.0899997</v>
      </c>
      <c r="R16" s="61">
        <f t="shared" ref="R16:S16" si="9">SUM(R14:R15)</f>
        <v>3334242744.4800005</v>
      </c>
      <c r="S16" s="61">
        <f t="shared" si="9"/>
        <v>3438728507.4699998</v>
      </c>
      <c r="T16" s="61">
        <f t="shared" ref="T16:U16" si="10">SUM(T14:T15)</f>
        <v>3491499885.6399999</v>
      </c>
      <c r="U16" s="61">
        <f t="shared" si="10"/>
        <v>3563639495.4200001</v>
      </c>
      <c r="V16" s="61">
        <f t="shared" ref="V16:W16" si="11">SUM(V14:V15)</f>
        <v>3620741935.9000001</v>
      </c>
      <c r="W16" s="61">
        <f t="shared" si="11"/>
        <v>3706317472.0700006</v>
      </c>
      <c r="X16" s="61">
        <f t="shared" ref="X16:Y16" si="12">SUM(X14:X15)</f>
        <v>3773141036.0900002</v>
      </c>
      <c r="Y16" s="61">
        <f t="shared" si="12"/>
        <v>3813130882.3899994</v>
      </c>
    </row>
    <row r="17" spans="2:25" s="50" customFormat="1">
      <c r="B17" s="53"/>
      <c r="C17" s="54"/>
      <c r="D17" s="54"/>
      <c r="E17" s="54"/>
      <c r="F17" s="54"/>
      <c r="G17" s="54"/>
      <c r="H17" s="54"/>
      <c r="I17" s="54"/>
      <c r="J17" s="54"/>
      <c r="K17" s="54"/>
      <c r="L17" s="54"/>
      <c r="M17" s="54"/>
      <c r="N17" s="54"/>
      <c r="O17" s="54"/>
      <c r="P17" s="54"/>
      <c r="Q17" s="54"/>
      <c r="R17" s="54"/>
      <c r="S17" s="54"/>
      <c r="T17" s="54"/>
      <c r="U17" s="54"/>
      <c r="V17" s="54"/>
      <c r="W17" s="54"/>
      <c r="X17" s="54"/>
      <c r="Y17" s="54"/>
    </row>
    <row r="18" spans="2:25" s="50" customFormat="1">
      <c r="B18" s="42" t="s">
        <v>67</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c r="W18" s="62">
        <v>486376230</v>
      </c>
      <c r="X18" s="62">
        <v>537793506.09000003</v>
      </c>
      <c r="Y18" s="62">
        <v>537852884.49000001</v>
      </c>
    </row>
    <row r="19" spans="2:25" s="50" customFormat="1">
      <c r="B19" s="48"/>
      <c r="C19" s="58"/>
      <c r="D19" s="58"/>
      <c r="E19" s="58"/>
      <c r="F19" s="58"/>
      <c r="G19" s="58"/>
      <c r="H19" s="58"/>
      <c r="I19" s="58"/>
      <c r="J19" s="58"/>
      <c r="K19" s="58"/>
      <c r="L19" s="58"/>
      <c r="M19" s="58"/>
      <c r="N19" s="58"/>
      <c r="O19" s="58"/>
      <c r="P19" s="58"/>
      <c r="Q19" s="58"/>
      <c r="R19" s="58"/>
      <c r="S19" s="58"/>
      <c r="T19" s="58"/>
      <c r="U19" s="58"/>
      <c r="V19" s="58"/>
      <c r="W19" s="58"/>
      <c r="X19" s="58"/>
      <c r="Y19" s="58"/>
    </row>
    <row r="20" spans="2:25">
      <c r="B20" s="42" t="s">
        <v>8</v>
      </c>
      <c r="F20" s="43"/>
    </row>
    <row r="21" spans="2:25" ht="15" customHeight="1">
      <c r="B21" s="59" t="s">
        <v>35</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c r="W21" s="58">
        <v>151191199</v>
      </c>
      <c r="X21" s="58">
        <v>151191199</v>
      </c>
      <c r="Y21" s="58">
        <v>151191199</v>
      </c>
    </row>
    <row r="22" spans="2:25" ht="15" customHeight="1">
      <c r="B22" s="53" t="s">
        <v>37</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c r="W22" s="60">
        <v>1091876207.3900001</v>
      </c>
      <c r="X22" s="60">
        <v>1092266428.74</v>
      </c>
      <c r="Y22" s="60">
        <v>1098297748.0699999</v>
      </c>
    </row>
    <row r="23" spans="2:25" s="50" customFormat="1">
      <c r="B23" s="42" t="s">
        <v>40</v>
      </c>
      <c r="C23" s="61">
        <f>SUM(C21:C22)</f>
        <v>207600000</v>
      </c>
      <c r="D23" s="61">
        <f t="shared" ref="D23" si="13">SUM(D21:D22)</f>
        <v>415300000</v>
      </c>
      <c r="E23" s="61">
        <f t="shared" ref="E23" si="14">SUM(E21:E22)</f>
        <v>622800000</v>
      </c>
      <c r="F23" s="61">
        <f t="shared" ref="F23" si="15">SUM(F21:F22)</f>
        <v>626130000</v>
      </c>
      <c r="G23" s="61">
        <f t="shared" ref="G23" si="16">SUM(G21:G22)</f>
        <v>636552938</v>
      </c>
      <c r="H23" s="61">
        <f t="shared" ref="H23" si="17">SUM(H21:H22)</f>
        <v>650897107.04999995</v>
      </c>
      <c r="I23" s="61">
        <f t="shared" ref="I23" si="18">SUM(I21:I22)</f>
        <v>655171248.04999995</v>
      </c>
      <c r="J23" s="61">
        <f t="shared" ref="J23" si="19">SUM(J21:J22)</f>
        <v>658027848.04999995</v>
      </c>
      <c r="K23" s="61">
        <f t="shared" ref="K23" si="20">SUM(K21:K22)</f>
        <v>666028179.81999993</v>
      </c>
      <c r="L23" s="61">
        <f t="shared" ref="L23:Q23" si="21">SUM(L21:L22)</f>
        <v>672692888.4799999</v>
      </c>
      <c r="M23" s="61">
        <f t="shared" si="21"/>
        <v>778995752.16999996</v>
      </c>
      <c r="N23" s="61">
        <f t="shared" si="21"/>
        <v>780099617.24000001</v>
      </c>
      <c r="O23" s="61">
        <f t="shared" si="21"/>
        <v>783012795.15999997</v>
      </c>
      <c r="P23" s="61">
        <f t="shared" si="21"/>
        <v>887631773.49000001</v>
      </c>
      <c r="Q23" s="61">
        <f t="shared" si="21"/>
        <v>948321143.47000003</v>
      </c>
      <c r="R23" s="61">
        <f t="shared" ref="R23:S23" si="22">SUM(R21:R22)</f>
        <v>948471143.47000003</v>
      </c>
      <c r="S23" s="61">
        <f t="shared" si="22"/>
        <v>957231786.95000005</v>
      </c>
      <c r="T23" s="61">
        <f t="shared" ref="T23:U23" si="23">SUM(T21:T22)</f>
        <v>1064497606.47</v>
      </c>
      <c r="U23" s="61">
        <f t="shared" si="23"/>
        <v>1087300710.9400001</v>
      </c>
      <c r="V23" s="61">
        <f t="shared" ref="V23:W23" si="24">SUM(V21:V22)</f>
        <v>1091591374.0900002</v>
      </c>
      <c r="W23" s="61">
        <f t="shared" si="24"/>
        <v>1243067406.3900001</v>
      </c>
      <c r="X23" s="61">
        <f t="shared" ref="X23:Y23" si="25">SUM(X21:X22)</f>
        <v>1243457627.74</v>
      </c>
      <c r="Y23" s="61">
        <f t="shared" si="25"/>
        <v>1249488947.0699999</v>
      </c>
    </row>
    <row r="24" spans="2:25" s="50" customFormat="1">
      <c r="B24" s="48"/>
      <c r="C24" s="61"/>
      <c r="D24" s="61"/>
      <c r="E24" s="61"/>
      <c r="F24" s="61"/>
      <c r="G24" s="61"/>
      <c r="H24" s="61"/>
      <c r="I24" s="61"/>
      <c r="J24" s="61"/>
      <c r="K24" s="61"/>
      <c r="L24" s="61"/>
      <c r="M24" s="61"/>
      <c r="N24" s="61"/>
      <c r="O24" s="61"/>
      <c r="P24" s="61"/>
      <c r="Q24" s="61"/>
      <c r="R24" s="61"/>
      <c r="S24" s="61"/>
      <c r="T24" s="61"/>
      <c r="U24" s="61"/>
      <c r="V24" s="61"/>
      <c r="W24" s="61"/>
      <c r="X24" s="61"/>
      <c r="Y24" s="61"/>
    </row>
    <row r="25" spans="2:25" s="50" customFormat="1">
      <c r="B25" s="42" t="s">
        <v>58</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c r="W25" s="62">
        <v>249999998.84999999</v>
      </c>
      <c r="X25" s="62">
        <v>249999998.84999999</v>
      </c>
      <c r="Y25" s="62">
        <v>249999998.84999999</v>
      </c>
    </row>
    <row r="26" spans="2:25" s="50" customFormat="1">
      <c r="B26" s="53"/>
      <c r="C26" s="54"/>
      <c r="D26" s="54"/>
      <c r="E26" s="54"/>
      <c r="F26" s="54"/>
      <c r="G26" s="54"/>
      <c r="H26" s="54"/>
      <c r="I26" s="54"/>
      <c r="J26" s="54"/>
      <c r="K26" s="54"/>
      <c r="L26" s="54"/>
      <c r="M26" s="54"/>
      <c r="N26" s="54"/>
      <c r="O26" s="54"/>
      <c r="P26" s="54"/>
      <c r="Q26" s="54"/>
      <c r="R26" s="54"/>
      <c r="S26" s="54"/>
      <c r="T26" s="54"/>
      <c r="U26" s="54"/>
      <c r="V26" s="54"/>
      <c r="W26" s="54"/>
      <c r="X26" s="54"/>
      <c r="Y26" s="54"/>
    </row>
    <row r="27" spans="2:25" s="50" customFormat="1">
      <c r="B27" s="42" t="s">
        <v>64</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c r="W27" s="51">
        <v>5142535984.75</v>
      </c>
      <c r="X27" s="51">
        <v>5142535984.75</v>
      </c>
      <c r="Y27" s="51">
        <v>5142535984.75</v>
      </c>
    </row>
    <row r="28" spans="2:25">
      <c r="B28" s="57"/>
      <c r="C28" s="58"/>
      <c r="D28" s="58"/>
      <c r="E28" s="58"/>
      <c r="F28" s="58"/>
      <c r="G28" s="58"/>
      <c r="H28" s="58"/>
      <c r="I28" s="58"/>
      <c r="J28" s="58"/>
      <c r="K28" s="58"/>
      <c r="L28" s="58"/>
      <c r="M28" s="58"/>
      <c r="N28" s="58"/>
      <c r="O28" s="58"/>
      <c r="P28" s="58"/>
      <c r="Q28" s="58"/>
      <c r="R28" s="58"/>
      <c r="S28" s="58"/>
      <c r="T28" s="58"/>
      <c r="U28" s="58"/>
      <c r="V28" s="58"/>
      <c r="W28" s="58"/>
      <c r="X28" s="58"/>
      <c r="Y28" s="58"/>
    </row>
    <row r="29" spans="2:25" s="50" customFormat="1">
      <c r="B29" s="42" t="s">
        <v>47</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c r="W29" s="62">
        <v>2097252711.1499999</v>
      </c>
      <c r="X29" s="62">
        <v>2097335353.7099998</v>
      </c>
      <c r="Y29" s="62">
        <v>2097335353.7099998</v>
      </c>
    </row>
    <row r="30" spans="2:25">
      <c r="B30" s="57"/>
      <c r="C30" s="58"/>
      <c r="D30" s="58"/>
      <c r="E30" s="58"/>
      <c r="F30" s="58"/>
      <c r="G30" s="58"/>
      <c r="H30" s="58"/>
      <c r="I30" s="58"/>
      <c r="J30" s="58"/>
      <c r="K30" s="58"/>
      <c r="L30" s="58"/>
      <c r="M30" s="58"/>
      <c r="N30" s="58"/>
      <c r="O30" s="58"/>
      <c r="P30" s="58"/>
      <c r="Q30" s="58"/>
      <c r="R30" s="58"/>
      <c r="S30" s="58"/>
      <c r="T30" s="58"/>
      <c r="U30" s="58"/>
      <c r="V30" s="58"/>
      <c r="W30" s="58"/>
      <c r="X30" s="58"/>
      <c r="Y30" s="58"/>
    </row>
    <row r="31" spans="2:25" s="50" customFormat="1" ht="15.75" thickBot="1">
      <c r="B31" s="50" t="s">
        <v>44</v>
      </c>
      <c r="C31" s="63">
        <f t="shared" ref="C31:P31" si="26">C4+C9+C27+C11+C16+C29+C18+C23+C25</f>
        <v>7533960550.579977</v>
      </c>
      <c r="D31" s="63">
        <f t="shared" si="26"/>
        <v>9393965418.1399765</v>
      </c>
      <c r="E31" s="63">
        <f t="shared" si="26"/>
        <v>9986306970.7999992</v>
      </c>
      <c r="F31" s="63">
        <f t="shared" si="26"/>
        <v>11863478214.389977</v>
      </c>
      <c r="G31" s="63">
        <f t="shared" si="26"/>
        <v>12317938092.470083</v>
      </c>
      <c r="H31" s="63">
        <f t="shared" si="26"/>
        <v>12732906089.610126</v>
      </c>
      <c r="I31" s="63">
        <f t="shared" si="26"/>
        <v>17888556949.890118</v>
      </c>
      <c r="J31" s="63">
        <f t="shared" si="26"/>
        <v>18387050865.030136</v>
      </c>
      <c r="K31" s="63">
        <f t="shared" si="26"/>
        <v>18683432302.840015</v>
      </c>
      <c r="L31" s="63">
        <f t="shared" si="26"/>
        <v>19147689526.759998</v>
      </c>
      <c r="M31" s="63">
        <f t="shared" si="26"/>
        <v>19979080129.769997</v>
      </c>
      <c r="N31" s="63">
        <f t="shared" si="26"/>
        <v>20607822136.049999</v>
      </c>
      <c r="O31" s="63">
        <f t="shared" si="26"/>
        <v>20877764110.090004</v>
      </c>
      <c r="P31" s="63">
        <f t="shared" si="26"/>
        <v>21288304212.489998</v>
      </c>
      <c r="Q31" s="63">
        <f t="shared" ref="Q31" si="27">Q4+Q9+Q27+Q11+Q16+Q29+Q18+Q23+Q25</f>
        <v>21588096150.429996</v>
      </c>
      <c r="R31" s="63">
        <f t="shared" ref="R31:S31" si="28">R4+R9+R27+R11+R16+R29+R18+R23+R25</f>
        <v>24318676593.700001</v>
      </c>
      <c r="S31" s="63">
        <f t="shared" si="28"/>
        <v>24596289094.98</v>
      </c>
      <c r="T31" s="63">
        <f t="shared" ref="T31:U31" si="29">T4+T9+T27+T11+T16+T29+T18+T23+T25</f>
        <v>25008087505.629997</v>
      </c>
      <c r="U31" s="63">
        <f t="shared" si="29"/>
        <v>27752967199.500004</v>
      </c>
      <c r="V31" s="63">
        <f t="shared" ref="V31:W31" si="30">V4+V9+V27+V11+V16+V29+V18+V23+V25</f>
        <v>28030371098.419998</v>
      </c>
      <c r="W31" s="63">
        <f t="shared" si="30"/>
        <v>28470139918.009998</v>
      </c>
      <c r="X31" s="63">
        <f t="shared" ref="X31:Y31" si="31">X4+X9+X27+X11+X16+X29+X18+X23+X25</f>
        <v>28730238840.09</v>
      </c>
      <c r="Y31" s="63">
        <f t="shared" si="31"/>
        <v>28884892237.509998</v>
      </c>
    </row>
    <row r="32" spans="2:25" s="50" customFormat="1" ht="15.75" thickTop="1">
      <c r="C32" s="61"/>
      <c r="D32" s="61"/>
      <c r="E32" s="61"/>
      <c r="F32" s="61"/>
      <c r="G32" s="61"/>
      <c r="H32" s="61"/>
      <c r="I32" s="61"/>
      <c r="J32" s="61"/>
      <c r="K32" s="61"/>
      <c r="L32" s="61"/>
      <c r="M32" s="61"/>
      <c r="N32" s="61"/>
      <c r="O32" s="61"/>
      <c r="P32" s="61"/>
      <c r="Q32" s="61"/>
      <c r="R32" s="61"/>
      <c r="S32" s="61"/>
      <c r="T32" s="61"/>
      <c r="U32" s="61"/>
      <c r="V32" s="61"/>
      <c r="W32" s="61"/>
      <c r="X32" s="61"/>
      <c r="Y32" s="61"/>
    </row>
    <row r="33" spans="3:25" s="50" customFormat="1">
      <c r="C33" s="61"/>
      <c r="D33" s="61"/>
      <c r="E33" s="61"/>
      <c r="F33" s="61"/>
      <c r="G33" s="61"/>
      <c r="H33" s="61"/>
      <c r="I33" s="61"/>
      <c r="J33" s="61"/>
      <c r="K33" s="61"/>
      <c r="L33" s="61"/>
      <c r="M33" s="61"/>
      <c r="N33" s="61"/>
      <c r="O33" s="61"/>
      <c r="P33" s="61"/>
      <c r="Q33" s="61"/>
      <c r="R33" s="61"/>
      <c r="S33" s="61"/>
      <c r="T33" s="61"/>
      <c r="U33" s="61"/>
      <c r="V33" s="61"/>
      <c r="W33" s="61"/>
      <c r="X33" s="61"/>
      <c r="Y33" s="61"/>
    </row>
    <row r="34" spans="3:25" s="50" customFormat="1" ht="15.75" thickBot="1">
      <c r="C34" s="61"/>
      <c r="D34" s="61"/>
      <c r="E34" s="61"/>
      <c r="F34" s="61"/>
      <c r="G34" s="61"/>
      <c r="H34" s="61"/>
      <c r="I34" s="61"/>
      <c r="J34" s="61"/>
      <c r="K34" s="61"/>
      <c r="L34" s="61"/>
      <c r="M34" s="61"/>
      <c r="N34" s="61"/>
      <c r="O34" s="61"/>
      <c r="P34" s="61"/>
      <c r="Q34" s="61"/>
      <c r="R34" s="61"/>
      <c r="S34" s="61"/>
      <c r="T34" s="61"/>
      <c r="U34" s="61"/>
      <c r="V34" s="61"/>
      <c r="W34" s="61"/>
      <c r="X34" s="61"/>
      <c r="Y34" s="61"/>
    </row>
    <row r="35" spans="3:25">
      <c r="C35" s="97" t="s">
        <v>13</v>
      </c>
      <c r="D35" s="98"/>
      <c r="E35" s="98"/>
      <c r="F35" s="99"/>
    </row>
    <row r="36" spans="3:25">
      <c r="C36" s="94" t="s">
        <v>16</v>
      </c>
      <c r="D36" s="95"/>
      <c r="E36" s="95"/>
      <c r="F36" s="96"/>
    </row>
    <row r="37" spans="3:25" ht="139.5" customHeight="1" thickBot="1">
      <c r="C37" s="91" t="s">
        <v>19</v>
      </c>
      <c r="D37" s="92"/>
      <c r="E37" s="92"/>
      <c r="F37" s="93"/>
    </row>
    <row r="38" spans="3:25" s="50" customFormat="1">
      <c r="C38" s="61"/>
      <c r="D38" s="61"/>
      <c r="E38" s="61"/>
      <c r="F38" s="61"/>
      <c r="G38" s="61"/>
      <c r="H38" s="61"/>
      <c r="I38" s="61"/>
      <c r="J38" s="61"/>
      <c r="K38" s="61"/>
      <c r="L38" s="61"/>
      <c r="M38" s="61"/>
      <c r="N38" s="61"/>
      <c r="O38" s="61"/>
      <c r="P38" s="61"/>
      <c r="Q38" s="61"/>
      <c r="R38" s="61"/>
      <c r="S38" s="61"/>
      <c r="T38" s="61"/>
      <c r="U38" s="61"/>
      <c r="V38" s="61"/>
      <c r="W38" s="61"/>
      <c r="X38" s="61"/>
      <c r="Y38" s="61"/>
    </row>
    <row r="39" spans="3:25" s="50" customFormat="1">
      <c r="C39" s="61"/>
      <c r="D39" s="61"/>
      <c r="E39" s="61"/>
      <c r="F39" s="61"/>
      <c r="G39" s="61"/>
      <c r="H39" s="61"/>
      <c r="I39" s="61"/>
      <c r="J39" s="61"/>
      <c r="K39" s="61"/>
      <c r="L39" s="61"/>
      <c r="M39" s="61"/>
      <c r="N39" s="61"/>
      <c r="O39" s="61"/>
      <c r="P39" s="61"/>
      <c r="Q39" s="61"/>
      <c r="R39" s="61"/>
      <c r="S39" s="61"/>
      <c r="T39" s="61"/>
      <c r="U39" s="61"/>
      <c r="V39" s="61"/>
      <c r="W39" s="61"/>
      <c r="X39" s="61"/>
      <c r="Y39" s="61"/>
    </row>
    <row r="40" spans="3:25" s="50" customFormat="1">
      <c r="C40" s="61"/>
      <c r="D40" s="61"/>
      <c r="E40" s="61"/>
      <c r="F40" s="61"/>
      <c r="G40" s="61"/>
      <c r="H40" s="61"/>
      <c r="I40" s="61"/>
      <c r="J40" s="61"/>
      <c r="K40" s="61"/>
      <c r="L40" s="61"/>
      <c r="M40" s="61"/>
      <c r="N40" s="61"/>
      <c r="O40" s="61"/>
      <c r="P40" s="61"/>
      <c r="Q40" s="61"/>
      <c r="R40" s="61"/>
      <c r="S40" s="61"/>
      <c r="T40" s="61"/>
      <c r="U40" s="61"/>
      <c r="V40" s="61"/>
      <c r="W40" s="61"/>
      <c r="X40" s="61"/>
      <c r="Y40" s="61"/>
    </row>
    <row r="41" spans="3:25" s="50" customFormat="1">
      <c r="C41" s="61"/>
      <c r="D41" s="61"/>
      <c r="E41" s="61"/>
      <c r="F41" s="61"/>
      <c r="G41" s="61"/>
      <c r="H41" s="61"/>
      <c r="I41" s="61"/>
      <c r="J41" s="61"/>
      <c r="K41" s="61"/>
      <c r="L41" s="61"/>
      <c r="M41" s="61"/>
      <c r="N41" s="61"/>
      <c r="O41" s="61"/>
      <c r="P41" s="61"/>
      <c r="Q41" s="61"/>
      <c r="R41" s="61"/>
      <c r="S41" s="61"/>
      <c r="T41" s="61"/>
      <c r="U41" s="61"/>
      <c r="V41" s="61"/>
      <c r="W41" s="61"/>
      <c r="X41" s="61"/>
      <c r="Y41" s="61"/>
    </row>
    <row r="42" spans="3:25" s="50" customFormat="1">
      <c r="C42" s="61"/>
      <c r="D42" s="61"/>
      <c r="E42" s="61"/>
      <c r="F42" s="61"/>
      <c r="G42" s="61"/>
      <c r="H42" s="61"/>
      <c r="I42" s="61"/>
      <c r="J42" s="61"/>
      <c r="K42" s="61"/>
      <c r="L42" s="61"/>
      <c r="M42" s="61"/>
      <c r="N42" s="61"/>
      <c r="O42" s="61"/>
      <c r="P42" s="61"/>
      <c r="Q42" s="61"/>
      <c r="R42" s="61"/>
      <c r="S42" s="61"/>
      <c r="T42" s="61"/>
      <c r="U42" s="61"/>
      <c r="V42" s="61"/>
      <c r="W42" s="61"/>
      <c r="X42" s="61"/>
      <c r="Y42" s="61"/>
    </row>
    <row r="43" spans="3:25" s="50" customFormat="1">
      <c r="C43" s="61"/>
      <c r="D43" s="61"/>
      <c r="E43" s="61"/>
      <c r="F43" s="61"/>
      <c r="G43" s="61"/>
      <c r="H43" s="61"/>
      <c r="I43" s="61"/>
      <c r="J43" s="61"/>
      <c r="K43" s="61"/>
      <c r="L43" s="61"/>
      <c r="M43" s="61"/>
      <c r="N43" s="61"/>
      <c r="O43" s="61"/>
      <c r="P43" s="61"/>
      <c r="Q43" s="61"/>
      <c r="R43" s="61"/>
      <c r="S43" s="61"/>
      <c r="T43" s="61"/>
      <c r="U43" s="61"/>
      <c r="V43" s="61"/>
      <c r="W43" s="61"/>
      <c r="X43" s="61"/>
      <c r="Y43" s="61"/>
    </row>
    <row r="44" spans="3:25" s="50" customFormat="1">
      <c r="C44" s="61"/>
      <c r="D44" s="61"/>
      <c r="E44" s="61"/>
      <c r="F44" s="61"/>
      <c r="G44" s="61"/>
      <c r="H44" s="61"/>
      <c r="I44" s="61"/>
      <c r="J44" s="61"/>
      <c r="K44" s="61"/>
      <c r="L44" s="61"/>
      <c r="M44" s="61"/>
      <c r="N44" s="61"/>
      <c r="O44" s="61"/>
      <c r="P44" s="61"/>
      <c r="Q44" s="61"/>
      <c r="R44" s="61"/>
      <c r="S44" s="61"/>
      <c r="T44" s="61"/>
      <c r="U44" s="61"/>
      <c r="V44" s="61"/>
      <c r="W44" s="61"/>
      <c r="X44" s="61"/>
      <c r="Y44" s="61"/>
    </row>
    <row r="45" spans="3:25" s="50" customFormat="1">
      <c r="C45" s="61"/>
      <c r="D45" s="61"/>
      <c r="E45" s="61"/>
      <c r="F45" s="61"/>
      <c r="G45" s="61"/>
      <c r="H45" s="61"/>
      <c r="I45" s="61"/>
      <c r="J45" s="61"/>
      <c r="K45" s="61"/>
      <c r="L45" s="61"/>
      <c r="M45" s="61"/>
      <c r="N45" s="61"/>
      <c r="O45" s="61"/>
      <c r="P45" s="61"/>
      <c r="Q45" s="61"/>
      <c r="R45" s="61"/>
      <c r="S45" s="61"/>
      <c r="T45" s="61"/>
      <c r="U45" s="61"/>
      <c r="V45" s="61"/>
      <c r="W45" s="61"/>
      <c r="X45" s="61"/>
      <c r="Y45" s="61"/>
    </row>
    <row r="46" spans="3:25" s="50" customFormat="1">
      <c r="C46" s="61"/>
      <c r="D46" s="61"/>
      <c r="E46" s="61"/>
      <c r="F46" s="61"/>
      <c r="G46" s="61"/>
      <c r="H46" s="61"/>
      <c r="I46" s="61"/>
      <c r="J46" s="61"/>
      <c r="K46" s="61"/>
      <c r="L46" s="61"/>
      <c r="M46" s="61"/>
      <c r="N46" s="61"/>
      <c r="O46" s="61"/>
      <c r="P46" s="61"/>
      <c r="Q46" s="61"/>
      <c r="R46" s="61"/>
      <c r="S46" s="61"/>
      <c r="T46" s="61"/>
      <c r="U46" s="61"/>
      <c r="V46" s="61"/>
      <c r="W46" s="61"/>
      <c r="X46" s="61"/>
      <c r="Y46" s="61"/>
    </row>
    <row r="47" spans="3:25" s="50" customFormat="1">
      <c r="C47" s="61"/>
      <c r="D47" s="61"/>
      <c r="E47" s="61"/>
      <c r="F47" s="61"/>
      <c r="G47" s="61"/>
      <c r="H47" s="61"/>
      <c r="I47" s="61"/>
      <c r="J47" s="61"/>
      <c r="K47" s="61"/>
      <c r="L47" s="61"/>
      <c r="M47" s="61"/>
      <c r="N47" s="61"/>
      <c r="O47" s="61"/>
      <c r="P47" s="61"/>
      <c r="Q47" s="61"/>
      <c r="R47" s="61"/>
      <c r="S47" s="61"/>
      <c r="T47" s="61"/>
      <c r="U47" s="61"/>
      <c r="V47" s="61"/>
      <c r="W47" s="61"/>
      <c r="X47" s="61"/>
      <c r="Y47" s="61"/>
    </row>
    <row r="48" spans="3:25" s="50" customFormat="1">
      <c r="C48" s="61"/>
      <c r="D48" s="61"/>
      <c r="E48" s="61"/>
      <c r="F48" s="61"/>
      <c r="G48" s="61"/>
      <c r="H48" s="61"/>
      <c r="I48" s="61"/>
      <c r="J48" s="61"/>
      <c r="K48" s="61"/>
      <c r="L48" s="61"/>
      <c r="M48" s="61"/>
      <c r="N48" s="61"/>
      <c r="O48" s="61"/>
      <c r="P48" s="61"/>
      <c r="Q48" s="61"/>
      <c r="R48" s="61"/>
      <c r="S48" s="61"/>
      <c r="T48" s="61"/>
      <c r="U48" s="61"/>
      <c r="V48" s="61"/>
      <c r="W48" s="61"/>
      <c r="X48" s="61"/>
      <c r="Y48" s="61"/>
    </row>
    <row r="49" spans="2:25">
      <c r="C49" s="58"/>
      <c r="D49" s="58"/>
      <c r="E49" s="58"/>
      <c r="F49" s="58"/>
      <c r="G49" s="58"/>
      <c r="H49" s="58"/>
      <c r="I49" s="58"/>
      <c r="J49" s="58"/>
      <c r="K49" s="58"/>
      <c r="L49" s="58"/>
      <c r="M49" s="58"/>
      <c r="N49" s="58"/>
      <c r="O49" s="58"/>
      <c r="P49" s="58"/>
      <c r="Q49" s="58"/>
      <c r="R49" s="58"/>
      <c r="S49" s="58"/>
      <c r="T49" s="58"/>
      <c r="U49" s="58"/>
      <c r="V49" s="58"/>
      <c r="W49" s="58"/>
      <c r="X49" s="58"/>
      <c r="Y49" s="58"/>
    </row>
    <row r="50" spans="2:25">
      <c r="B50" s="43" t="s">
        <v>41</v>
      </c>
      <c r="C50" s="58"/>
      <c r="D50" s="58"/>
      <c r="E50" s="58"/>
      <c r="F50" s="58"/>
      <c r="G50" s="58"/>
      <c r="H50" s="58"/>
      <c r="I50" s="58"/>
      <c r="J50" s="58"/>
      <c r="K50" s="58"/>
      <c r="L50" s="58"/>
      <c r="M50" s="58"/>
      <c r="N50" s="58"/>
      <c r="O50" s="58"/>
      <c r="P50" s="58"/>
      <c r="Q50" s="58"/>
      <c r="R50" s="58"/>
      <c r="S50" s="58"/>
      <c r="T50" s="58"/>
      <c r="U50" s="58"/>
      <c r="V50" s="58"/>
      <c r="W50" s="58"/>
      <c r="X50" s="58"/>
      <c r="Y50" s="58"/>
    </row>
    <row r="51" spans="2:25">
      <c r="B51" s="43" t="s">
        <v>42</v>
      </c>
      <c r="C51" s="58"/>
      <c r="D51" s="58"/>
      <c r="E51" s="58"/>
      <c r="F51" s="58"/>
      <c r="G51" s="58"/>
      <c r="H51" s="58"/>
      <c r="I51" s="58"/>
      <c r="J51" s="58"/>
      <c r="K51" s="58"/>
      <c r="L51" s="58"/>
      <c r="M51" s="58"/>
      <c r="N51" s="58"/>
      <c r="O51" s="58"/>
      <c r="P51" s="58"/>
      <c r="Q51" s="58"/>
      <c r="R51" s="58"/>
      <c r="S51" s="58"/>
      <c r="T51" s="58"/>
      <c r="U51" s="58"/>
      <c r="V51" s="58"/>
      <c r="W51" s="58"/>
      <c r="X51" s="58"/>
      <c r="Y51" s="58"/>
    </row>
    <row r="52" spans="2:25">
      <c r="B52" s="43" t="s">
        <v>43</v>
      </c>
      <c r="C52" s="58"/>
      <c r="D52" s="58"/>
      <c r="E52" s="58"/>
      <c r="F52" s="58"/>
      <c r="G52" s="58"/>
      <c r="H52" s="58"/>
      <c r="I52" s="58"/>
      <c r="J52" s="58"/>
      <c r="K52" s="58"/>
      <c r="L52" s="58"/>
      <c r="M52" s="58"/>
      <c r="N52" s="58"/>
      <c r="O52" s="58"/>
      <c r="P52" s="58"/>
      <c r="Q52" s="58"/>
      <c r="R52" s="58"/>
      <c r="S52" s="58"/>
      <c r="T52" s="58"/>
      <c r="U52" s="58"/>
      <c r="V52" s="58"/>
      <c r="W52" s="58"/>
      <c r="X52" s="58"/>
      <c r="Y52" s="58"/>
    </row>
    <row r="53" spans="2:25">
      <c r="C53" s="58"/>
      <c r="D53" s="58"/>
      <c r="E53" s="58"/>
      <c r="F53" s="58"/>
      <c r="G53" s="58"/>
      <c r="H53" s="58"/>
      <c r="I53" s="58"/>
      <c r="J53" s="58"/>
      <c r="K53" s="58"/>
      <c r="L53" s="58"/>
      <c r="M53" s="58"/>
      <c r="N53" s="58"/>
      <c r="O53" s="58"/>
      <c r="P53" s="58"/>
      <c r="Q53" s="58"/>
      <c r="R53" s="58"/>
      <c r="S53" s="58"/>
      <c r="T53" s="58"/>
      <c r="U53" s="58"/>
      <c r="V53" s="58"/>
      <c r="W53" s="58"/>
      <c r="X53" s="58"/>
      <c r="Y53" s="58"/>
    </row>
    <row r="54" spans="2:25">
      <c r="C54" s="58"/>
      <c r="D54" s="58"/>
      <c r="E54" s="58"/>
      <c r="F54" s="58"/>
      <c r="G54" s="58"/>
      <c r="H54" s="58"/>
      <c r="I54" s="58"/>
      <c r="J54" s="58"/>
      <c r="K54" s="58"/>
      <c r="L54" s="58"/>
      <c r="M54" s="58"/>
      <c r="N54" s="58"/>
      <c r="O54" s="58"/>
      <c r="P54" s="58"/>
      <c r="Q54" s="58"/>
      <c r="R54" s="58"/>
      <c r="S54" s="58"/>
      <c r="T54" s="58"/>
      <c r="U54" s="58"/>
      <c r="V54" s="58"/>
      <c r="W54" s="58"/>
      <c r="X54" s="58"/>
      <c r="Y54" s="58"/>
    </row>
    <row r="55" spans="2:25">
      <c r="C55" s="58"/>
      <c r="D55" s="58"/>
      <c r="E55" s="58"/>
      <c r="F55" s="58"/>
      <c r="G55" s="58"/>
      <c r="H55" s="58"/>
      <c r="I55" s="58"/>
      <c r="J55" s="58"/>
      <c r="K55" s="58"/>
      <c r="L55" s="58"/>
      <c r="M55" s="58"/>
      <c r="N55" s="58"/>
      <c r="O55" s="58"/>
      <c r="P55" s="58"/>
      <c r="Q55" s="58"/>
      <c r="R55" s="58"/>
      <c r="S55" s="58"/>
      <c r="T55" s="58"/>
      <c r="U55" s="58"/>
      <c r="V55" s="58"/>
      <c r="W55" s="58"/>
      <c r="X55" s="58"/>
      <c r="Y55" s="58"/>
    </row>
    <row r="56" spans="2:25" ht="15.75" thickBot="1">
      <c r="B56" s="48"/>
      <c r="C56" s="65"/>
    </row>
    <row r="57" spans="2:25">
      <c r="B57" s="66" t="s">
        <v>13</v>
      </c>
      <c r="C57" s="44"/>
      <c r="D57" s="45"/>
      <c r="F57" s="46"/>
    </row>
    <row r="58" spans="2:25">
      <c r="B58" s="67" t="s">
        <v>15</v>
      </c>
      <c r="D58" s="64"/>
      <c r="F58" s="46"/>
    </row>
    <row r="59" spans="2:25" ht="135.6" customHeight="1" thickBot="1">
      <c r="B59" s="86" t="s">
        <v>32</v>
      </c>
      <c r="C59" s="87"/>
      <c r="D59" s="88"/>
      <c r="E59" s="89"/>
      <c r="F59" s="90"/>
    </row>
  </sheetData>
  <mergeCells count="6">
    <mergeCell ref="C1:U1"/>
    <mergeCell ref="B59:D59"/>
    <mergeCell ref="E59:F59"/>
    <mergeCell ref="C37:F37"/>
    <mergeCell ref="C36:F36"/>
    <mergeCell ref="C35:F35"/>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2023-02-03T19:23:16Z</cp:lastPrinted>
  <dcterms:created xsi:type="dcterms:W3CDTF">2021-10-04T21:30:02Z</dcterms:created>
  <dcterms:modified xsi:type="dcterms:W3CDTF">2023-08-16T17:17:31Z</dcterms:modified>
</cp:coreProperties>
</file>