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PAYOPS\EARNINGS\AUDIT\Fiscal_Year_Audits\Fiscal_Year_2020_2021\Bal_Con\"/>
    </mc:Choice>
  </mc:AlternateContent>
  <bookViews>
    <workbookView xWindow="240" yWindow="120" windowWidth="11640" windowHeight="8190"/>
  </bookViews>
  <sheets>
    <sheet name="ADMIN" sheetId="1" r:id="rId1"/>
    <sheet name="Contract Dates" sheetId="2" r:id="rId2"/>
  </sheets>
  <definedNames>
    <definedName name="_xlnm.Print_Area" localSheetId="0">ADMIN!$A$1:$J$38</definedName>
  </definedNames>
  <calcPr calcId="152511"/>
</workbook>
</file>

<file path=xl/calcChain.xml><?xml version="1.0" encoding="utf-8"?>
<calcChain xmlns="http://schemas.openxmlformats.org/spreadsheetml/2006/main">
  <c r="E81" i="2" l="1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C38" i="1" l="1"/>
  <c r="H17" i="1" l="1"/>
  <c r="D4" i="1" l="1"/>
  <c r="I23" i="1" l="1"/>
  <c r="J23" i="1" s="1"/>
  <c r="I24" i="1"/>
  <c r="J24" i="1" s="1"/>
  <c r="I25" i="1"/>
  <c r="J25" i="1" s="1"/>
  <c r="I26" i="1"/>
  <c r="J26" i="1" s="1"/>
  <c r="I27" i="1"/>
  <c r="J27" i="1" s="1"/>
  <c r="I18" i="1"/>
  <c r="J18" i="1" s="1"/>
  <c r="I19" i="1"/>
  <c r="I20" i="1"/>
  <c r="I21" i="1"/>
  <c r="J21" i="1" s="1"/>
  <c r="I22" i="1"/>
  <c r="J22" i="1" s="1"/>
  <c r="J17" i="1"/>
  <c r="B10" i="1"/>
  <c r="B11" i="1" s="1"/>
  <c r="A10" i="1"/>
  <c r="J20" i="1"/>
  <c r="I29" i="1" l="1"/>
  <c r="A11" i="1"/>
  <c r="J19" i="1"/>
  <c r="B12" i="1"/>
  <c r="A12" i="1"/>
  <c r="J29" i="1" l="1"/>
  <c r="G31" i="1" s="1"/>
  <c r="G32" i="1"/>
  <c r="A13" i="1"/>
  <c r="B13" i="1"/>
  <c r="G36" i="1" l="1"/>
  <c r="G38" i="1" s="1"/>
  <c r="G34" i="1"/>
  <c r="B14" i="1"/>
  <c r="A14" i="1"/>
  <c r="A15" i="1" l="1"/>
  <c r="B15" i="1"/>
  <c r="B16" i="1" l="1"/>
  <c r="A16" i="1"/>
  <c r="A17" i="1" l="1"/>
  <c r="B17" i="1"/>
  <c r="B18" i="1" l="1"/>
  <c r="A18" i="1"/>
  <c r="A19" i="1" l="1"/>
  <c r="B19" i="1"/>
  <c r="B20" i="1" l="1"/>
  <c r="A20" i="1"/>
  <c r="B21" i="1" l="1"/>
  <c r="A21" i="1"/>
  <c r="B22" i="1" l="1"/>
  <c r="A22" i="1"/>
  <c r="B23" i="1" l="1"/>
  <c r="A23" i="1"/>
  <c r="B24" i="1" l="1"/>
  <c r="A24" i="1"/>
  <c r="B25" i="1" l="1"/>
  <c r="A25" i="1"/>
  <c r="A26" i="1" l="1"/>
  <c r="B26" i="1"/>
  <c r="A27" i="1" l="1"/>
  <c r="B27" i="1"/>
  <c r="A28" i="1" l="1"/>
  <c r="B28" i="1"/>
  <c r="B29" i="1" l="1"/>
  <c r="A29" i="1"/>
  <c r="B30" i="1" l="1"/>
  <c r="A30" i="1"/>
  <c r="B31" i="1" l="1"/>
  <c r="A31" i="1"/>
  <c r="A32" i="1" l="1"/>
  <c r="B32" i="1"/>
  <c r="A33" i="1" l="1"/>
  <c r="B33" i="1"/>
  <c r="B34" i="1" l="1"/>
  <c r="A35" i="1" s="1"/>
  <c r="A34" i="1"/>
</calcChain>
</file>

<file path=xl/sharedStrings.xml><?xml version="1.0" encoding="utf-8"?>
<sst xmlns="http://schemas.openxmlformats.org/spreadsheetml/2006/main" count="127" uniqueCount="122">
  <si>
    <t>Agency</t>
  </si>
  <si>
    <t>Contract dates</t>
  </si>
  <si>
    <t>Calendar</t>
  </si>
  <si>
    <t>Amount Paid</t>
  </si>
  <si>
    <t>Academic Year</t>
  </si>
  <si>
    <t>Job Data changes</t>
  </si>
  <si>
    <t>Salary</t>
  </si>
  <si>
    <t>Daily Rate</t>
  </si>
  <si>
    <t># Days</t>
  </si>
  <si>
    <t>Total $</t>
  </si>
  <si>
    <t>Total contract due</t>
  </si>
  <si>
    <t>Total received as a CAL</t>
  </si>
  <si>
    <t>Balance of contract Due</t>
  </si>
  <si>
    <t>OR</t>
  </si>
  <si>
    <t>Overpayment</t>
  </si>
  <si>
    <t>Amount to be duducted each Pay Period</t>
  </si>
  <si>
    <t>if answer is negative</t>
  </si>
  <si>
    <t>equals what is owed divided by # of pay periods left</t>
  </si>
  <si>
    <t>Ttl. Cont. Days</t>
  </si>
  <si>
    <t>Addl Factors</t>
  </si>
  <si>
    <t>Total</t>
  </si>
  <si>
    <t>Employee's Name</t>
  </si>
  <si>
    <t>Action Reason</t>
  </si>
  <si>
    <t>Annual Salary</t>
  </si>
  <si>
    <t>Begin Date</t>
  </si>
  <si>
    <t>End Date</t>
  </si>
  <si>
    <t>From Paycheck</t>
  </si>
  <si>
    <t>Status</t>
  </si>
  <si>
    <t>Percent worked</t>
  </si>
  <si>
    <t>Trxn Type</t>
  </si>
  <si>
    <t>EMPL ID</t>
  </si>
  <si>
    <t>Pay Periods Remaining</t>
  </si>
  <si>
    <t>Rem OVP (prior year)</t>
  </si>
  <si>
    <t>Deptid</t>
  </si>
  <si>
    <t>Description</t>
  </si>
  <si>
    <t>Begin</t>
  </si>
  <si>
    <t>End</t>
  </si>
  <si>
    <t>Attica</t>
  </si>
  <si>
    <t>Auburn</t>
  </si>
  <si>
    <t>Clinton</t>
  </si>
  <si>
    <t>Watertown</t>
  </si>
  <si>
    <t>Great Meadow</t>
  </si>
  <si>
    <t>Fishkill</t>
  </si>
  <si>
    <t>Wallkill</t>
  </si>
  <si>
    <t>Sing Sing</t>
  </si>
  <si>
    <t>Green Haven</t>
  </si>
  <si>
    <t>Albion</t>
  </si>
  <si>
    <t>Eastern</t>
  </si>
  <si>
    <t>Elmira</t>
  </si>
  <si>
    <t>Bedford Hills</t>
  </si>
  <si>
    <t>Coxsackie</t>
  </si>
  <si>
    <t>Woodbourne</t>
  </si>
  <si>
    <t>Adirondack</t>
  </si>
  <si>
    <t>Downstate</t>
  </si>
  <si>
    <t>Taconic</t>
  </si>
  <si>
    <t>Hudson</t>
  </si>
  <si>
    <t>Otisville</t>
  </si>
  <si>
    <t>Ogdensburg</t>
  </si>
  <si>
    <t>Five Points</t>
  </si>
  <si>
    <t>Mohawk</t>
  </si>
  <si>
    <t>Wende</t>
  </si>
  <si>
    <t>Gowanda</t>
  </si>
  <si>
    <t>Groveland</t>
  </si>
  <si>
    <t>Collins</t>
  </si>
  <si>
    <t>Mid-State</t>
  </si>
  <si>
    <t>Marcy</t>
  </si>
  <si>
    <t>Moriah</t>
  </si>
  <si>
    <t>Franklin</t>
  </si>
  <si>
    <t>Altona</t>
  </si>
  <si>
    <t>Cayuga</t>
  </si>
  <si>
    <t>Bare Hill</t>
  </si>
  <si>
    <t>Riverview</t>
  </si>
  <si>
    <t>Cape Vincent</t>
  </si>
  <si>
    <t>Lakeview</t>
  </si>
  <si>
    <t>Southport</t>
  </si>
  <si>
    <t>Orleans</t>
  </si>
  <si>
    <t>Washington</t>
  </si>
  <si>
    <t>Wyoming</t>
  </si>
  <si>
    <t>Greene</t>
  </si>
  <si>
    <t>Shawangunk</t>
  </si>
  <si>
    <t>Sullivan</t>
  </si>
  <si>
    <t>Gouverneur</t>
  </si>
  <si>
    <t>Willard</t>
  </si>
  <si>
    <t>Upstate</t>
  </si>
  <si>
    <t>Hale Creek</t>
  </si>
  <si>
    <t>NYS School for the Blind</t>
  </si>
  <si>
    <t>NYS School for the Deaf</t>
  </si>
  <si>
    <t>Office of Children and Family Services</t>
  </si>
  <si>
    <t>Kingsboro</t>
  </si>
  <si>
    <t>Buffalo</t>
  </si>
  <si>
    <t>Manhattan</t>
  </si>
  <si>
    <t>Creedmoor</t>
  </si>
  <si>
    <t>Rockland</t>
  </si>
  <si>
    <t>Pilgrim</t>
  </si>
  <si>
    <t>Bronx</t>
  </si>
  <si>
    <t>Kirby</t>
  </si>
  <si>
    <t>Central NY</t>
  </si>
  <si>
    <t>Mid-Hudson</t>
  </si>
  <si>
    <t>South Beach C &amp; Y</t>
  </si>
  <si>
    <t>Elmira C &amp; Y</t>
  </si>
  <si>
    <t>St. Lawrence C &amp; Y</t>
  </si>
  <si>
    <t>Binghamton C &amp; Y</t>
  </si>
  <si>
    <t>Hutchings C &amp; Y</t>
  </si>
  <si>
    <t>Western NY CPC</t>
  </si>
  <si>
    <t>Sagamore</t>
  </si>
  <si>
    <t>Rockland C &amp; Y</t>
  </si>
  <si>
    <t>CDPC</t>
  </si>
  <si>
    <t>Total OVP (enter as negative)</t>
  </si>
  <si>
    <t>Total Lost Time (enter negative)</t>
  </si>
  <si>
    <t>Lost Time (enter as negative)</t>
  </si>
  <si>
    <t>if answer is positive</t>
  </si>
  <si>
    <t>Total Contract Days</t>
  </si>
  <si>
    <t>Ulster</t>
  </si>
  <si>
    <t>Mohawk Valley C &amp; Y</t>
  </si>
  <si>
    <t>Contract Dates</t>
  </si>
  <si>
    <t>Binghamton Adult</t>
  </si>
  <si>
    <t>Rochester</t>
  </si>
  <si>
    <t>New York City Childrens (Brooklyn, Bronx and Queens)</t>
  </si>
  <si>
    <t>Administration Cycle</t>
  </si>
  <si>
    <t>28XXX</t>
  </si>
  <si>
    <t>SUNY</t>
  </si>
  <si>
    <t>CAL Admin Teachers Comparison to Academic Year Teachers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</si>
</sst>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00\-00\-0000"/>
    <numFmt numFmtId="166" formatCode="0.0"/>
    <numFmt numFmtId="167" formatCode="mm/dd/yyyy"/>
  </numFmts>
  <fonts count="11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u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105">
    <xf numFmtId="0" fontId="0" fillId="0" borderId="0" xfId="0"/>
    <xf numFmtId="0" fontId="0" fillId="0" borderId="0" xfId="0" applyFill="1" applyProtection="1">
      <protection locked="0"/>
    </xf>
    <xf numFmtId="164" fontId="0" fillId="0" borderId="4" xfId="0" applyNumberFormat="1" applyFill="1" applyBorder="1" applyProtection="1">
      <protection locked="0"/>
    </xf>
    <xf numFmtId="0" fontId="0" fillId="0" borderId="4" xfId="0" applyFill="1" applyBorder="1" applyAlignment="1" applyProtection="1">
      <alignment horizontal="right"/>
      <protection locked="0"/>
    </xf>
    <xf numFmtId="164" fontId="0" fillId="0" borderId="4" xfId="0" applyNumberFormat="1" applyFill="1" applyBorder="1" applyAlignment="1" applyProtection="1">
      <alignment horizontal="right" vertical="center"/>
      <protection locked="0"/>
    </xf>
    <xf numFmtId="14" fontId="0" fillId="3" borderId="4" xfId="0" applyNumberFormat="1" applyFill="1" applyBorder="1" applyProtection="1">
      <protection locked="0"/>
    </xf>
    <xf numFmtId="9" fontId="5" fillId="3" borderId="4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4" xfId="0" applyFill="1" applyBorder="1" applyAlignment="1" applyProtection="1">
      <alignment horizontal="right"/>
    </xf>
    <xf numFmtId="0" fontId="0" fillId="0" borderId="0" xfId="0" applyProtection="1">
      <protection locked="0"/>
    </xf>
    <xf numFmtId="8" fontId="0" fillId="0" borderId="0" xfId="0" applyNumberFormat="1" applyFill="1" applyProtection="1">
      <protection locked="0"/>
    </xf>
    <xf numFmtId="0" fontId="0" fillId="0" borderId="0" xfId="0" applyAlignment="1" applyProtection="1">
      <protection locked="0"/>
    </xf>
    <xf numFmtId="14" fontId="3" fillId="3" borderId="1" xfId="0" applyNumberFormat="1" applyFont="1" applyFill="1" applyBorder="1" applyProtection="1">
      <protection locked="0"/>
    </xf>
    <xf numFmtId="14" fontId="3" fillId="3" borderId="2" xfId="0" applyNumberFormat="1" applyFont="1" applyFill="1" applyBorder="1" applyProtection="1">
      <protection locked="0"/>
    </xf>
    <xf numFmtId="8" fontId="0" fillId="5" borderId="4" xfId="0" applyNumberFormat="1" applyFill="1" applyBorder="1" applyProtection="1">
      <protection locked="0"/>
    </xf>
    <xf numFmtId="8" fontId="0" fillId="0" borderId="0" xfId="0" applyNumberFormat="1" applyFill="1" applyBorder="1" applyProtection="1">
      <protection locked="0"/>
    </xf>
    <xf numFmtId="0" fontId="5" fillId="0" borderId="4" xfId="0" applyFont="1" applyBorder="1" applyProtection="1">
      <protection locked="0"/>
    </xf>
    <xf numFmtId="14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166" fontId="0" fillId="0" borderId="4" xfId="0" applyNumberFormat="1" applyFill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64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protection locked="0"/>
    </xf>
    <xf numFmtId="0" fontId="3" fillId="4" borderId="4" xfId="0" applyFont="1" applyFill="1" applyBorder="1" applyAlignment="1" applyProtection="1">
      <alignment horizontal="right"/>
    </xf>
    <xf numFmtId="164" fontId="0" fillId="5" borderId="4" xfId="0" applyNumberFormat="1" applyFill="1" applyBorder="1" applyAlignment="1" applyProtection="1">
      <alignment horizontal="right" vertical="center"/>
    </xf>
    <xf numFmtId="0" fontId="3" fillId="5" borderId="4" xfId="0" applyFont="1" applyFill="1" applyBorder="1" applyProtection="1"/>
    <xf numFmtId="0" fontId="4" fillId="4" borderId="1" xfId="0" applyFont="1" applyFill="1" applyBorder="1" applyProtection="1"/>
    <xf numFmtId="0" fontId="0" fillId="4" borderId="5" xfId="0" applyFill="1" applyBorder="1" applyProtection="1"/>
    <xf numFmtId="14" fontId="3" fillId="3" borderId="1" xfId="0" applyNumberFormat="1" applyFont="1" applyFill="1" applyBorder="1" applyProtection="1"/>
    <xf numFmtId="14" fontId="3" fillId="3" borderId="2" xfId="0" applyNumberFormat="1" applyFont="1" applyFill="1" applyBorder="1" applyProtection="1"/>
    <xf numFmtId="0" fontId="3" fillId="4" borderId="2" xfId="0" applyFont="1" applyFill="1" applyBorder="1" applyProtection="1"/>
    <xf numFmtId="0" fontId="3" fillId="6" borderId="6" xfId="0" applyFont="1" applyFill="1" applyBorder="1" applyAlignment="1" applyProtection="1">
      <alignment vertical="center"/>
    </xf>
    <xf numFmtId="164" fontId="3" fillId="4" borderId="4" xfId="0" applyNumberFormat="1" applyFont="1" applyFill="1" applyBorder="1" applyAlignment="1" applyProtection="1">
      <alignment vertical="center"/>
    </xf>
    <xf numFmtId="164" fontId="0" fillId="2" borderId="4" xfId="1" applyNumberFormat="1" applyFont="1" applyFill="1" applyBorder="1" applyAlignment="1" applyProtection="1">
      <alignment vertical="center"/>
    </xf>
    <xf numFmtId="164" fontId="0" fillId="2" borderId="4" xfId="0" applyNumberFormat="1" applyFill="1" applyBorder="1" applyProtection="1"/>
    <xf numFmtId="0" fontId="0" fillId="6" borderId="4" xfId="0" applyFill="1" applyBorder="1" applyProtection="1"/>
    <xf numFmtId="164" fontId="0" fillId="6" borderId="4" xfId="0" applyNumberFormat="1" applyFill="1" applyBorder="1" applyProtection="1"/>
    <xf numFmtId="0" fontId="4" fillId="5" borderId="4" xfId="0" applyFont="1" applyFill="1" applyBorder="1" applyProtection="1"/>
    <xf numFmtId="0" fontId="0" fillId="3" borderId="4" xfId="0" applyFill="1" applyBorder="1" applyProtection="1"/>
    <xf numFmtId="164" fontId="0" fillId="3" borderId="4" xfId="0" applyNumberFormat="1" applyFill="1" applyBorder="1" applyProtection="1"/>
    <xf numFmtId="0" fontId="0" fillId="5" borderId="6" xfId="0" applyFill="1" applyBorder="1" applyProtection="1"/>
    <xf numFmtId="164" fontId="0" fillId="5" borderId="6" xfId="0" applyNumberFormat="1" applyFill="1" applyBorder="1" applyProtection="1"/>
    <xf numFmtId="0" fontId="3" fillId="6" borderId="6" xfId="0" applyFont="1" applyFill="1" applyBorder="1" applyProtection="1"/>
    <xf numFmtId="164" fontId="0" fillId="3" borderId="6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165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Alignment="1" applyProtection="1">
      <alignment horizontal="right"/>
      <protection locked="0"/>
    </xf>
    <xf numFmtId="164" fontId="1" fillId="0" borderId="4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167" fontId="7" fillId="0" borderId="0" xfId="0" applyNumberFormat="1" applyFont="1" applyFill="1"/>
    <xf numFmtId="0" fontId="7" fillId="0" borderId="0" xfId="0" applyFont="1" applyFill="1" applyBorder="1"/>
    <xf numFmtId="0" fontId="10" fillId="0" borderId="0" xfId="0" applyFont="1" applyFill="1" applyBorder="1"/>
    <xf numFmtId="167" fontId="8" fillId="0" borderId="0" xfId="0" applyNumberFormat="1" applyFont="1" applyFill="1"/>
    <xf numFmtId="167" fontId="7" fillId="0" borderId="0" xfId="2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167" fontId="7" fillId="0" borderId="0" xfId="2" applyNumberFormat="1" applyFont="1" applyFill="1" applyBorder="1"/>
    <xf numFmtId="167" fontId="8" fillId="0" borderId="0" xfId="0" applyNumberFormat="1" applyFont="1" applyFill="1" applyBorder="1"/>
    <xf numFmtId="0" fontId="8" fillId="4" borderId="0" xfId="0" applyFont="1" applyFill="1" applyBorder="1"/>
    <xf numFmtId="0" fontId="7" fillId="0" borderId="0" xfId="0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0" fontId="7" fillId="0" borderId="0" xfId="2" applyFont="1" applyFill="1" applyBorder="1"/>
    <xf numFmtId="0" fontId="1" fillId="0" borderId="4" xfId="0" applyFont="1" applyBorder="1" applyProtection="1">
      <protection locked="0"/>
    </xf>
    <xf numFmtId="8" fontId="0" fillId="0" borderId="4" xfId="0" applyNumberFormat="1" applyBorder="1" applyProtection="1">
      <protection locked="0"/>
    </xf>
    <xf numFmtId="8" fontId="0" fillId="5" borderId="4" xfId="1" applyNumberFormat="1" applyFont="1" applyFill="1" applyBorder="1" applyProtection="1"/>
    <xf numFmtId="0" fontId="8" fillId="7" borderId="0" xfId="0" applyFont="1" applyFill="1" applyBorder="1" applyAlignment="1">
      <alignment horizontal="left"/>
    </xf>
    <xf numFmtId="0" fontId="8" fillId="7" borderId="0" xfId="0" applyFont="1" applyFill="1" applyBorder="1"/>
    <xf numFmtId="167" fontId="7" fillId="7" borderId="0" xfId="2" applyNumberFormat="1" applyFont="1" applyFill="1" applyBorder="1" applyAlignment="1">
      <alignment horizontal="center"/>
    </xf>
    <xf numFmtId="167" fontId="7" fillId="7" borderId="0" xfId="2" applyNumberFormat="1" applyFont="1" applyFill="1" applyBorder="1"/>
    <xf numFmtId="0" fontId="8" fillId="0" borderId="0" xfId="0" applyFont="1" applyBorder="1"/>
    <xf numFmtId="167" fontId="8" fillId="0" borderId="0" xfId="0" applyNumberFormat="1" applyFont="1" applyBorder="1"/>
    <xf numFmtId="0" fontId="3" fillId="4" borderId="4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9" fontId="1" fillId="0" borderId="4" xfId="0" applyNumberFormat="1" applyFont="1" applyFill="1" applyBorder="1" applyAlignment="1" applyProtection="1">
      <alignment horizontal="left"/>
      <protection locked="0"/>
    </xf>
    <xf numFmtId="9" fontId="0" fillId="0" borderId="4" xfId="0" applyNumberFormat="1" applyFill="1" applyBorder="1" applyAlignment="1" applyProtection="1">
      <alignment horizontal="left"/>
      <protection locked="0"/>
    </xf>
    <xf numFmtId="0" fontId="3" fillId="4" borderId="4" xfId="0" applyFont="1" applyFill="1" applyBorder="1" applyAlignment="1" applyProtection="1">
      <alignment horizontal="left" wrapText="1" shrinkToFit="1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0" fontId="3" fillId="6" borderId="4" xfId="0" applyFont="1" applyFill="1" applyBorder="1" applyAlignment="1" applyProtection="1">
      <alignment horizontal="left"/>
    </xf>
    <xf numFmtId="0" fontId="3" fillId="6" borderId="4" xfId="0" applyFont="1" applyFill="1" applyBorder="1" applyAlignment="1" applyProtection="1">
      <alignment horizontal="center"/>
    </xf>
    <xf numFmtId="0" fontId="3" fillId="6" borderId="4" xfId="0" applyFont="1" applyFill="1" applyBorder="1" applyAlignment="1" applyProtection="1">
      <alignment horizontal="left" wrapText="1" shrinkToFit="1"/>
    </xf>
    <xf numFmtId="0" fontId="3" fillId="4" borderId="4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 wrapText="1" shrinkToFit="1"/>
    </xf>
    <xf numFmtId="0" fontId="3" fillId="4" borderId="2" xfId="0" applyFont="1" applyFill="1" applyBorder="1" applyAlignment="1" applyProtection="1">
      <alignment horizontal="center" wrapText="1" shrinkToFit="1"/>
    </xf>
    <xf numFmtId="14" fontId="3" fillId="3" borderId="4" xfId="0" applyNumberFormat="1" applyFont="1" applyFill="1" applyBorder="1" applyAlignment="1" applyProtection="1">
      <alignment horizontal="right"/>
    </xf>
    <xf numFmtId="0" fontId="5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6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1"/>
  <sheetViews>
    <sheetView tabSelected="1" zoomScaleNormal="100" workbookViewId="0">
      <selection activeCell="C6" sqref="C6:H6"/>
    </sheetView>
  </sheetViews>
  <sheetFormatPr defaultColWidth="9" defaultRowHeight="15.5" x14ac:dyDescent="0.35"/>
  <cols>
    <col min="1" max="1" width="14.33203125" style="10" bestFit="1" customWidth="1"/>
    <col min="2" max="2" width="14.08203125" style="10" bestFit="1" customWidth="1"/>
    <col min="3" max="3" width="13.75" style="10" bestFit="1" customWidth="1"/>
    <col min="4" max="4" width="11.75" style="10" customWidth="1"/>
    <col min="5" max="7" width="11.08203125" style="10" customWidth="1"/>
    <col min="8" max="8" width="12.08203125" style="10" customWidth="1"/>
    <col min="9" max="9" width="11.33203125" style="10" customWidth="1"/>
    <col min="10" max="10" width="14" style="10" bestFit="1" customWidth="1"/>
    <col min="11" max="16384" width="9" style="10"/>
  </cols>
  <sheetData>
    <row r="1" spans="1:10" x14ac:dyDescent="0.35">
      <c r="A1" s="28" t="s">
        <v>0</v>
      </c>
      <c r="B1" s="3"/>
      <c r="C1" s="28" t="s">
        <v>30</v>
      </c>
      <c r="D1" s="50"/>
      <c r="E1" s="78" t="s">
        <v>21</v>
      </c>
      <c r="F1" s="78"/>
      <c r="G1" s="82"/>
      <c r="H1" s="83"/>
    </row>
    <row r="2" spans="1:10" x14ac:dyDescent="0.35">
      <c r="A2" s="28" t="s">
        <v>1</v>
      </c>
      <c r="B2" s="51"/>
      <c r="C2" s="28" t="s">
        <v>23</v>
      </c>
      <c r="D2" s="52"/>
      <c r="E2" s="78" t="s">
        <v>22</v>
      </c>
      <c r="F2" s="78"/>
      <c r="G2" s="86"/>
      <c r="H2" s="87"/>
    </row>
    <row r="3" spans="1:10" x14ac:dyDescent="0.35">
      <c r="A3" s="28" t="s">
        <v>18</v>
      </c>
      <c r="B3" s="9"/>
      <c r="C3" s="28" t="s">
        <v>19</v>
      </c>
      <c r="D3" s="4"/>
      <c r="E3" s="1"/>
    </row>
    <row r="4" spans="1:10" x14ac:dyDescent="0.35">
      <c r="C4" s="28" t="s">
        <v>20</v>
      </c>
      <c r="D4" s="29">
        <f>+D3+D2</f>
        <v>0</v>
      </c>
      <c r="E4" s="11"/>
    </row>
    <row r="6" spans="1:10" x14ac:dyDescent="0.35">
      <c r="C6" s="84" t="s">
        <v>121</v>
      </c>
      <c r="D6" s="85"/>
      <c r="E6" s="85"/>
      <c r="F6" s="85"/>
      <c r="G6" s="85"/>
      <c r="H6" s="85"/>
    </row>
    <row r="7" spans="1:10" x14ac:dyDescent="0.35">
      <c r="A7" s="91" t="s">
        <v>26</v>
      </c>
      <c r="B7" s="91"/>
      <c r="C7" s="91"/>
      <c r="D7" s="12"/>
      <c r="E7" s="12"/>
      <c r="F7" s="12"/>
      <c r="G7" s="12"/>
      <c r="H7" s="12"/>
    </row>
    <row r="8" spans="1:10" x14ac:dyDescent="0.35">
      <c r="A8" s="31" t="s">
        <v>2</v>
      </c>
      <c r="B8" s="32"/>
      <c r="C8" s="35" t="s">
        <v>3</v>
      </c>
      <c r="F8" s="80" t="s">
        <v>4</v>
      </c>
      <c r="G8" s="80"/>
    </row>
    <row r="9" spans="1:10" x14ac:dyDescent="0.35">
      <c r="A9" s="13">
        <v>44075</v>
      </c>
      <c r="B9" s="14">
        <v>44076</v>
      </c>
      <c r="C9" s="2"/>
      <c r="F9" s="79" t="s">
        <v>5</v>
      </c>
      <c r="G9" s="79"/>
    </row>
    <row r="10" spans="1:10" x14ac:dyDescent="0.35">
      <c r="A10" s="33">
        <f t="shared" ref="A10:A33" si="0">B9+1</f>
        <v>44077</v>
      </c>
      <c r="B10" s="34">
        <f t="shared" ref="B10:B33" si="1">B9+14</f>
        <v>44090</v>
      </c>
      <c r="C10" s="2"/>
      <c r="F10" s="30" t="s">
        <v>24</v>
      </c>
      <c r="G10" s="30" t="s">
        <v>25</v>
      </c>
      <c r="H10" s="30" t="s">
        <v>29</v>
      </c>
      <c r="I10" s="30" t="s">
        <v>6</v>
      </c>
      <c r="J10" s="30" t="s">
        <v>28</v>
      </c>
    </row>
    <row r="11" spans="1:10" x14ac:dyDescent="0.35">
      <c r="A11" s="33">
        <f t="shared" si="0"/>
        <v>44091</v>
      </c>
      <c r="B11" s="34">
        <f t="shared" si="1"/>
        <v>44104</v>
      </c>
      <c r="C11" s="2"/>
      <c r="F11" s="5"/>
      <c r="G11" s="5"/>
      <c r="H11" s="6"/>
      <c r="I11" s="15"/>
      <c r="J11" s="7"/>
    </row>
    <row r="12" spans="1:10" x14ac:dyDescent="0.35">
      <c r="A12" s="33">
        <f t="shared" si="0"/>
        <v>44105</v>
      </c>
      <c r="B12" s="34">
        <f t="shared" si="1"/>
        <v>44118</v>
      </c>
      <c r="C12" s="2"/>
      <c r="F12" s="5"/>
      <c r="G12" s="5"/>
      <c r="H12" s="7"/>
      <c r="I12" s="15"/>
      <c r="J12" s="7"/>
    </row>
    <row r="13" spans="1:10" x14ac:dyDescent="0.35">
      <c r="A13" s="33">
        <f t="shared" si="0"/>
        <v>44119</v>
      </c>
      <c r="B13" s="34">
        <f t="shared" si="1"/>
        <v>44132</v>
      </c>
      <c r="C13" s="2"/>
      <c r="F13" s="7"/>
      <c r="G13" s="7"/>
      <c r="H13" s="7"/>
      <c r="I13" s="15"/>
      <c r="J13" s="7"/>
    </row>
    <row r="14" spans="1:10" x14ac:dyDescent="0.35">
      <c r="A14" s="33">
        <f t="shared" si="0"/>
        <v>44133</v>
      </c>
      <c r="B14" s="34">
        <f t="shared" si="1"/>
        <v>44146</v>
      </c>
      <c r="C14" s="2"/>
      <c r="F14" s="8"/>
      <c r="G14" s="8"/>
      <c r="H14" s="8"/>
      <c r="I14" s="16"/>
      <c r="J14" s="8"/>
    </row>
    <row r="15" spans="1:10" x14ac:dyDescent="0.35">
      <c r="A15" s="33">
        <f t="shared" si="0"/>
        <v>44147</v>
      </c>
      <c r="B15" s="34">
        <f t="shared" si="1"/>
        <v>44160</v>
      </c>
      <c r="C15" s="2"/>
      <c r="E15" s="81" t="s">
        <v>4</v>
      </c>
      <c r="F15" s="81"/>
    </row>
    <row r="16" spans="1:10" x14ac:dyDescent="0.35">
      <c r="A16" s="33">
        <f t="shared" si="0"/>
        <v>44161</v>
      </c>
      <c r="B16" s="34">
        <f t="shared" si="1"/>
        <v>44174</v>
      </c>
      <c r="C16" s="2"/>
      <c r="E16" s="42" t="s">
        <v>27</v>
      </c>
      <c r="F16" s="42" t="s">
        <v>24</v>
      </c>
      <c r="G16" s="42" t="s">
        <v>25</v>
      </c>
      <c r="H16" s="42" t="s">
        <v>7</v>
      </c>
      <c r="I16" s="42" t="s">
        <v>8</v>
      </c>
      <c r="J16" s="42" t="s">
        <v>9</v>
      </c>
    </row>
    <row r="17" spans="1:10" x14ac:dyDescent="0.35">
      <c r="A17" s="33">
        <f t="shared" si="0"/>
        <v>44175</v>
      </c>
      <c r="B17" s="34">
        <f t="shared" si="1"/>
        <v>44188</v>
      </c>
      <c r="C17" s="2"/>
      <c r="E17" s="69"/>
      <c r="F17" s="18"/>
      <c r="G17" s="18"/>
      <c r="H17" s="71" t="e">
        <f>I11/B3</f>
        <v>#DIV/0!</v>
      </c>
      <c r="I17" s="43"/>
      <c r="J17" s="44" t="e">
        <f>H17*I17</f>
        <v>#DIV/0!</v>
      </c>
    </row>
    <row r="18" spans="1:10" x14ac:dyDescent="0.35">
      <c r="A18" s="33">
        <f t="shared" si="0"/>
        <v>44189</v>
      </c>
      <c r="B18" s="34">
        <f t="shared" si="1"/>
        <v>44202</v>
      </c>
      <c r="C18" s="2"/>
      <c r="E18" s="17"/>
      <c r="F18" s="18"/>
      <c r="G18" s="18"/>
      <c r="H18" s="70"/>
      <c r="I18" s="43">
        <f t="shared" ref="I18:I27" si="2">NETWORKDAYS(F18,G18)</f>
        <v>0</v>
      </c>
      <c r="J18" s="44">
        <f t="shared" ref="J18:J27" si="3">H18*I18</f>
        <v>0</v>
      </c>
    </row>
    <row r="19" spans="1:10" x14ac:dyDescent="0.35">
      <c r="A19" s="33">
        <f t="shared" si="0"/>
        <v>44203</v>
      </c>
      <c r="B19" s="34">
        <f t="shared" si="1"/>
        <v>44216</v>
      </c>
      <c r="C19" s="2"/>
      <c r="E19" s="17"/>
      <c r="F19" s="20"/>
      <c r="G19" s="20"/>
      <c r="H19" s="21"/>
      <c r="I19" s="43">
        <f t="shared" si="2"/>
        <v>0</v>
      </c>
      <c r="J19" s="44">
        <f t="shared" si="3"/>
        <v>0</v>
      </c>
    </row>
    <row r="20" spans="1:10" x14ac:dyDescent="0.35">
      <c r="A20" s="33">
        <f t="shared" si="0"/>
        <v>44217</v>
      </c>
      <c r="B20" s="34">
        <f t="shared" si="1"/>
        <v>44230</v>
      </c>
      <c r="C20" s="2"/>
      <c r="E20" s="17"/>
      <c r="F20" s="20"/>
      <c r="G20" s="20"/>
      <c r="H20" s="19"/>
      <c r="I20" s="43">
        <f t="shared" si="2"/>
        <v>0</v>
      </c>
      <c r="J20" s="44">
        <f t="shared" si="3"/>
        <v>0</v>
      </c>
    </row>
    <row r="21" spans="1:10" x14ac:dyDescent="0.35">
      <c r="A21" s="33">
        <f t="shared" si="0"/>
        <v>44231</v>
      </c>
      <c r="B21" s="34">
        <f t="shared" si="1"/>
        <v>44244</v>
      </c>
      <c r="C21" s="2"/>
      <c r="E21" s="19"/>
      <c r="F21" s="20"/>
      <c r="G21" s="20"/>
      <c r="H21" s="19"/>
      <c r="I21" s="43">
        <f t="shared" si="2"/>
        <v>0</v>
      </c>
      <c r="J21" s="44">
        <f t="shared" si="3"/>
        <v>0</v>
      </c>
    </row>
    <row r="22" spans="1:10" x14ac:dyDescent="0.35">
      <c r="A22" s="33">
        <f t="shared" si="0"/>
        <v>44245</v>
      </c>
      <c r="B22" s="34">
        <f t="shared" si="1"/>
        <v>44258</v>
      </c>
      <c r="C22" s="2"/>
      <c r="E22" s="19"/>
      <c r="F22" s="20"/>
      <c r="G22" s="20"/>
      <c r="H22" s="19"/>
      <c r="I22" s="43">
        <f t="shared" si="2"/>
        <v>0</v>
      </c>
      <c r="J22" s="44">
        <f t="shared" si="3"/>
        <v>0</v>
      </c>
    </row>
    <row r="23" spans="1:10" x14ac:dyDescent="0.35">
      <c r="A23" s="33">
        <f t="shared" si="0"/>
        <v>44259</v>
      </c>
      <c r="B23" s="34">
        <f t="shared" si="1"/>
        <v>44272</v>
      </c>
      <c r="C23" s="2"/>
      <c r="E23" s="19"/>
      <c r="F23" s="19"/>
      <c r="G23" s="19"/>
      <c r="H23" s="19"/>
      <c r="I23" s="43">
        <f t="shared" si="2"/>
        <v>0</v>
      </c>
      <c r="J23" s="44">
        <f t="shared" si="3"/>
        <v>0</v>
      </c>
    </row>
    <row r="24" spans="1:10" x14ac:dyDescent="0.35">
      <c r="A24" s="33">
        <f t="shared" si="0"/>
        <v>44273</v>
      </c>
      <c r="B24" s="34">
        <f t="shared" si="1"/>
        <v>44286</v>
      </c>
      <c r="C24" s="2"/>
      <c r="E24" s="19"/>
      <c r="F24" s="19"/>
      <c r="G24" s="19"/>
      <c r="H24" s="19"/>
      <c r="I24" s="43">
        <f t="shared" si="2"/>
        <v>0</v>
      </c>
      <c r="J24" s="44">
        <f t="shared" si="3"/>
        <v>0</v>
      </c>
    </row>
    <row r="25" spans="1:10" x14ac:dyDescent="0.35">
      <c r="A25" s="33">
        <f t="shared" si="0"/>
        <v>44287</v>
      </c>
      <c r="B25" s="34">
        <f t="shared" si="1"/>
        <v>44300</v>
      </c>
      <c r="C25" s="2"/>
      <c r="E25" s="19"/>
      <c r="F25" s="19"/>
      <c r="G25" s="19"/>
      <c r="H25" s="19"/>
      <c r="I25" s="43">
        <f t="shared" si="2"/>
        <v>0</v>
      </c>
      <c r="J25" s="44">
        <f t="shared" si="3"/>
        <v>0</v>
      </c>
    </row>
    <row r="26" spans="1:10" x14ac:dyDescent="0.35">
      <c r="A26" s="33">
        <f t="shared" si="0"/>
        <v>44301</v>
      </c>
      <c r="B26" s="34">
        <f t="shared" si="1"/>
        <v>44314</v>
      </c>
      <c r="C26" s="2"/>
      <c r="E26" s="19"/>
      <c r="F26" s="19"/>
      <c r="G26" s="19"/>
      <c r="H26" s="19"/>
      <c r="I26" s="43">
        <f t="shared" si="2"/>
        <v>0</v>
      </c>
      <c r="J26" s="44">
        <f t="shared" si="3"/>
        <v>0</v>
      </c>
    </row>
    <row r="27" spans="1:10" x14ac:dyDescent="0.35">
      <c r="A27" s="33">
        <f t="shared" si="0"/>
        <v>44315</v>
      </c>
      <c r="B27" s="34">
        <f t="shared" si="1"/>
        <v>44328</v>
      </c>
      <c r="C27" s="2"/>
      <c r="E27" s="19"/>
      <c r="F27" s="19"/>
      <c r="G27" s="19"/>
      <c r="H27" s="19"/>
      <c r="I27" s="43">
        <f t="shared" si="2"/>
        <v>0</v>
      </c>
      <c r="J27" s="44">
        <f t="shared" si="3"/>
        <v>0</v>
      </c>
    </row>
    <row r="28" spans="1:10" x14ac:dyDescent="0.35">
      <c r="A28" s="33">
        <f t="shared" si="0"/>
        <v>44329</v>
      </c>
      <c r="B28" s="34">
        <f t="shared" si="1"/>
        <v>44342</v>
      </c>
      <c r="C28" s="2"/>
      <c r="E28" s="101" t="s">
        <v>109</v>
      </c>
      <c r="F28" s="102"/>
      <c r="G28" s="102"/>
      <c r="H28" s="102"/>
      <c r="I28" s="49"/>
      <c r="J28" s="48"/>
    </row>
    <row r="29" spans="1:10" x14ac:dyDescent="0.35">
      <c r="A29" s="33">
        <f t="shared" si="0"/>
        <v>44343</v>
      </c>
      <c r="B29" s="34">
        <f t="shared" si="1"/>
        <v>44356</v>
      </c>
      <c r="C29" s="2"/>
      <c r="H29" s="47" t="s">
        <v>20</v>
      </c>
      <c r="I29" s="45">
        <f>SUM(I17:I28)</f>
        <v>0</v>
      </c>
      <c r="J29" s="46" t="e">
        <f>SUM(J17:J28)</f>
        <v>#DIV/0!</v>
      </c>
    </row>
    <row r="30" spans="1:10" x14ac:dyDescent="0.35">
      <c r="A30" s="33">
        <f t="shared" si="0"/>
        <v>44357</v>
      </c>
      <c r="B30" s="34">
        <f t="shared" si="1"/>
        <v>44370</v>
      </c>
      <c r="C30" s="2"/>
    </row>
    <row r="31" spans="1:10" x14ac:dyDescent="0.35">
      <c r="A31" s="33">
        <f t="shared" si="0"/>
        <v>44371</v>
      </c>
      <c r="B31" s="34">
        <f t="shared" si="1"/>
        <v>44384</v>
      </c>
      <c r="C31" s="2"/>
      <c r="E31" s="94" t="s">
        <v>10</v>
      </c>
      <c r="F31" s="94"/>
      <c r="G31" s="41" t="e">
        <f>J29</f>
        <v>#DIV/0!</v>
      </c>
    </row>
    <row r="32" spans="1:10" x14ac:dyDescent="0.35">
      <c r="A32" s="33">
        <f t="shared" si="0"/>
        <v>44385</v>
      </c>
      <c r="B32" s="34">
        <f t="shared" si="1"/>
        <v>44398</v>
      </c>
      <c r="C32" s="2"/>
      <c r="E32" s="94" t="s">
        <v>11</v>
      </c>
      <c r="F32" s="94"/>
      <c r="G32" s="41">
        <f>C38</f>
        <v>0</v>
      </c>
    </row>
    <row r="33" spans="1:10" x14ac:dyDescent="0.35">
      <c r="A33" s="33">
        <f t="shared" si="0"/>
        <v>44399</v>
      </c>
      <c r="B33" s="34">
        <f t="shared" si="1"/>
        <v>44412</v>
      </c>
      <c r="C33" s="2"/>
      <c r="E33" s="97" t="s">
        <v>32</v>
      </c>
      <c r="F33" s="97"/>
      <c r="G33" s="21"/>
    </row>
    <row r="34" spans="1:10" x14ac:dyDescent="0.35">
      <c r="A34" s="33">
        <f>B33+1</f>
        <v>44413</v>
      </c>
      <c r="B34" s="34">
        <f>B33+14</f>
        <v>44426</v>
      </c>
      <c r="C34" s="2"/>
      <c r="E34" s="94" t="s">
        <v>12</v>
      </c>
      <c r="F34" s="94"/>
      <c r="G34" s="39" t="e">
        <f>G31-G32+G33</f>
        <v>#DIV/0!</v>
      </c>
      <c r="H34" s="93" t="s">
        <v>110</v>
      </c>
      <c r="I34" s="85"/>
    </row>
    <row r="35" spans="1:10" x14ac:dyDescent="0.35">
      <c r="A35" s="33">
        <f>B34+1</f>
        <v>44427</v>
      </c>
      <c r="B35" s="34">
        <v>43708</v>
      </c>
      <c r="C35" s="2"/>
      <c r="E35" s="95" t="s">
        <v>13</v>
      </c>
      <c r="F35" s="95"/>
      <c r="G35" s="40"/>
    </row>
    <row r="36" spans="1:10" x14ac:dyDescent="0.35">
      <c r="A36" s="100" t="s">
        <v>107</v>
      </c>
      <c r="B36" s="100"/>
      <c r="C36" s="2"/>
      <c r="E36" s="96" t="s">
        <v>14</v>
      </c>
      <c r="F36" s="96"/>
      <c r="G36" s="39" t="e">
        <f>G31-G32+G33</f>
        <v>#DIV/0!</v>
      </c>
      <c r="H36" s="89" t="s">
        <v>16</v>
      </c>
      <c r="I36" s="90"/>
    </row>
    <row r="37" spans="1:10" x14ac:dyDescent="0.35">
      <c r="A37" s="100" t="s">
        <v>108</v>
      </c>
      <c r="B37" s="100"/>
      <c r="C37" s="2"/>
      <c r="E37" s="98" t="s">
        <v>31</v>
      </c>
      <c r="F37" s="99"/>
      <c r="G37" s="22"/>
      <c r="H37" s="23"/>
      <c r="I37" s="24"/>
    </row>
    <row r="38" spans="1:10" ht="31.5" customHeight="1" x14ac:dyDescent="0.35">
      <c r="B38" s="36" t="s">
        <v>20</v>
      </c>
      <c r="C38" s="37">
        <f>SUM(C9:C37)</f>
        <v>0</v>
      </c>
      <c r="E38" s="88" t="s">
        <v>15</v>
      </c>
      <c r="F38" s="88"/>
      <c r="G38" s="38" t="e">
        <f>IF(G36&lt;0,G36/G37,0)</f>
        <v>#DIV/0!</v>
      </c>
      <c r="H38" s="92" t="s">
        <v>17</v>
      </c>
      <c r="I38" s="92"/>
    </row>
    <row r="39" spans="1:10" x14ac:dyDescent="0.35">
      <c r="B39" s="25"/>
      <c r="C39" s="26"/>
      <c r="E39" s="27"/>
      <c r="F39" s="27"/>
      <c r="G39" s="27"/>
      <c r="I39" s="12"/>
    </row>
    <row r="40" spans="1:10" x14ac:dyDescent="0.35">
      <c r="J40" s="12"/>
    </row>
    <row r="41" spans="1:10" x14ac:dyDescent="0.35">
      <c r="B41" s="12"/>
      <c r="C41" s="12"/>
    </row>
  </sheetData>
  <sheetProtection selectLockedCells="1"/>
  <mergeCells count="23">
    <mergeCell ref="E38:F38"/>
    <mergeCell ref="H36:I36"/>
    <mergeCell ref="A7:C7"/>
    <mergeCell ref="H38:I38"/>
    <mergeCell ref="H34:I34"/>
    <mergeCell ref="E31:F31"/>
    <mergeCell ref="E32:F32"/>
    <mergeCell ref="E34:F34"/>
    <mergeCell ref="E35:F35"/>
    <mergeCell ref="E36:F36"/>
    <mergeCell ref="E33:F33"/>
    <mergeCell ref="E37:F37"/>
    <mergeCell ref="A36:B36"/>
    <mergeCell ref="A37:B37"/>
    <mergeCell ref="E28:H28"/>
    <mergeCell ref="E1:F1"/>
    <mergeCell ref="F9:G9"/>
    <mergeCell ref="F8:G8"/>
    <mergeCell ref="E15:F15"/>
    <mergeCell ref="G1:H1"/>
    <mergeCell ref="C6:H6"/>
    <mergeCell ref="G2:H2"/>
    <mergeCell ref="E2:F2"/>
  </mergeCells>
  <phoneticPr fontId="2" type="noConversion"/>
  <conditionalFormatting sqref="G34">
    <cfRule type="colorScale" priority="4">
      <colorScale>
        <cfvo type="num" val="1E-3"/>
        <cfvo type="max"/>
        <color theme="1"/>
        <color rgb="FF00B050"/>
      </colorScale>
    </cfRule>
  </conditionalFormatting>
  <conditionalFormatting sqref="G38">
    <cfRule type="colorScale" priority="2">
      <colorScale>
        <cfvo type="num" val="-1E-3"/>
        <cfvo type="max"/>
        <color rgb="FF00B050"/>
        <color theme="1"/>
      </colorScale>
    </cfRule>
  </conditionalFormatting>
  <conditionalFormatting sqref="G36">
    <cfRule type="colorScale" priority="1">
      <colorScale>
        <cfvo type="num" val="1E-3"/>
        <cfvo type="max"/>
        <color rgb="FF00B050"/>
        <color theme="1"/>
      </colorScale>
    </cfRule>
  </conditionalFormatting>
  <pageMargins left="0.75" right="0.75" top="1" bottom="1" header="0.5" footer="0.5"/>
  <pageSetup scale="67" orientation="portrait" r:id="rId1"/>
  <headerFooter alignWithMargins="0">
    <oddHeader>&amp;C2015-2016
&amp;"Times New Roman,Bold"&amp;UBalance of Contract or Change During Calendar Year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81"/>
  <sheetViews>
    <sheetView workbookViewId="0">
      <pane ySplit="1" topLeftCell="A47" activePane="bottomLeft" state="frozen"/>
      <selection pane="bottomLeft" activeCell="B40" sqref="B40"/>
    </sheetView>
  </sheetViews>
  <sheetFormatPr defaultColWidth="8.25" defaultRowHeight="14" x14ac:dyDescent="0.3"/>
  <cols>
    <col min="1" max="1" width="8.25" style="53"/>
    <col min="2" max="2" width="44.58203125" style="53" customWidth="1"/>
    <col min="3" max="4" width="10.25" style="64" bestFit="1" customWidth="1"/>
    <col min="5" max="5" width="14.75" style="53" bestFit="1" customWidth="1"/>
    <col min="6" max="16384" width="8.25" style="53"/>
  </cols>
  <sheetData>
    <row r="1" spans="1:7" ht="15" customHeight="1" x14ac:dyDescent="0.3">
      <c r="C1" s="103" t="s">
        <v>114</v>
      </c>
      <c r="D1" s="103"/>
      <c r="E1" s="104" t="s">
        <v>111</v>
      </c>
    </row>
    <row r="2" spans="1:7" s="54" customFormat="1" x14ac:dyDescent="0.3">
      <c r="A2" s="54" t="s">
        <v>33</v>
      </c>
      <c r="B2" s="54" t="s">
        <v>34</v>
      </c>
      <c r="C2" s="55" t="s">
        <v>35</v>
      </c>
      <c r="D2" s="55" t="s">
        <v>36</v>
      </c>
      <c r="E2" s="104"/>
    </row>
    <row r="3" spans="1:7" x14ac:dyDescent="0.3">
      <c r="A3" s="56">
        <v>10000</v>
      </c>
      <c r="B3" s="56" t="s">
        <v>37</v>
      </c>
      <c r="C3" s="57">
        <v>44075</v>
      </c>
      <c r="D3" s="57">
        <v>44377</v>
      </c>
      <c r="E3" s="58">
        <f t="shared" ref="E3:E66" si="0">NETWORKDAYS(C3,D3)</f>
        <v>217</v>
      </c>
      <c r="F3" s="58"/>
      <c r="G3" s="59"/>
    </row>
    <row r="4" spans="1:7" x14ac:dyDescent="0.3">
      <c r="A4" s="56">
        <v>10010</v>
      </c>
      <c r="B4" s="56" t="s">
        <v>38</v>
      </c>
      <c r="C4" s="57">
        <v>44075</v>
      </c>
      <c r="D4" s="57">
        <v>44377</v>
      </c>
      <c r="E4" s="53">
        <f t="shared" si="0"/>
        <v>217</v>
      </c>
    </row>
    <row r="5" spans="1:7" x14ac:dyDescent="0.3">
      <c r="A5" s="56">
        <v>10020</v>
      </c>
      <c r="B5" s="56" t="s">
        <v>39</v>
      </c>
      <c r="C5" s="57">
        <v>44075</v>
      </c>
      <c r="D5" s="57">
        <v>44377</v>
      </c>
      <c r="E5" s="53">
        <f t="shared" si="0"/>
        <v>217</v>
      </c>
    </row>
    <row r="6" spans="1:7" x14ac:dyDescent="0.3">
      <c r="A6" s="56">
        <v>10030</v>
      </c>
      <c r="B6" s="56" t="s">
        <v>40</v>
      </c>
      <c r="C6" s="57">
        <v>44075</v>
      </c>
      <c r="D6" s="57">
        <v>44377</v>
      </c>
      <c r="E6" s="53">
        <f t="shared" si="0"/>
        <v>217</v>
      </c>
    </row>
    <row r="7" spans="1:7" x14ac:dyDescent="0.3">
      <c r="A7" s="56">
        <v>10040</v>
      </c>
      <c r="B7" s="56" t="s">
        <v>41</v>
      </c>
      <c r="C7" s="57">
        <v>44075</v>
      </c>
      <c r="D7" s="57">
        <v>44377</v>
      </c>
      <c r="E7" s="53">
        <f>NETWORKDAYS(C7,D7)</f>
        <v>217</v>
      </c>
    </row>
    <row r="8" spans="1:7" x14ac:dyDescent="0.3">
      <c r="A8" s="56">
        <v>10050</v>
      </c>
      <c r="B8" s="56" t="s">
        <v>42</v>
      </c>
      <c r="C8" s="57">
        <v>44075</v>
      </c>
      <c r="D8" s="57">
        <v>44377</v>
      </c>
      <c r="E8" s="53">
        <f t="shared" si="0"/>
        <v>217</v>
      </c>
    </row>
    <row r="9" spans="1:7" x14ac:dyDescent="0.3">
      <c r="A9" s="56">
        <v>10060</v>
      </c>
      <c r="B9" s="56" t="s">
        <v>43</v>
      </c>
      <c r="C9" s="57">
        <v>44075</v>
      </c>
      <c r="D9" s="57">
        <v>44377</v>
      </c>
      <c r="E9" s="53">
        <f t="shared" si="0"/>
        <v>217</v>
      </c>
    </row>
    <row r="10" spans="1:7" x14ac:dyDescent="0.3">
      <c r="A10" s="56">
        <v>10070</v>
      </c>
      <c r="B10" s="56" t="s">
        <v>44</v>
      </c>
      <c r="C10" s="57">
        <v>44075</v>
      </c>
      <c r="D10" s="57">
        <v>44377</v>
      </c>
      <c r="E10" s="53">
        <f t="shared" si="0"/>
        <v>217</v>
      </c>
    </row>
    <row r="11" spans="1:7" x14ac:dyDescent="0.3">
      <c r="A11" s="56">
        <v>10080</v>
      </c>
      <c r="B11" s="56" t="s">
        <v>45</v>
      </c>
      <c r="C11" s="57">
        <v>44075</v>
      </c>
      <c r="D11" s="57">
        <v>44377</v>
      </c>
      <c r="E11" s="53">
        <f t="shared" si="0"/>
        <v>217</v>
      </c>
    </row>
    <row r="12" spans="1:7" x14ac:dyDescent="0.3">
      <c r="A12" s="56">
        <v>10090</v>
      </c>
      <c r="B12" s="56" t="s">
        <v>46</v>
      </c>
      <c r="C12" s="57">
        <v>44075</v>
      </c>
      <c r="D12" s="57">
        <v>44377</v>
      </c>
      <c r="E12" s="53">
        <f t="shared" si="0"/>
        <v>217</v>
      </c>
    </row>
    <row r="13" spans="1:7" x14ac:dyDescent="0.3">
      <c r="A13" s="56">
        <v>10100</v>
      </c>
      <c r="B13" s="56" t="s">
        <v>47</v>
      </c>
      <c r="C13" s="57">
        <v>44075</v>
      </c>
      <c r="D13" s="57">
        <v>44377</v>
      </c>
      <c r="E13" s="53">
        <f t="shared" si="0"/>
        <v>217</v>
      </c>
    </row>
    <row r="14" spans="1:7" x14ac:dyDescent="0.3">
      <c r="A14" s="56">
        <v>10110</v>
      </c>
      <c r="B14" s="56" t="s">
        <v>48</v>
      </c>
      <c r="C14" s="57">
        <v>44075</v>
      </c>
      <c r="D14" s="57">
        <v>44377</v>
      </c>
      <c r="E14" s="53">
        <f t="shared" si="0"/>
        <v>217</v>
      </c>
    </row>
    <row r="15" spans="1:7" x14ac:dyDescent="0.3">
      <c r="A15" s="56">
        <v>10120</v>
      </c>
      <c r="B15" s="56" t="s">
        <v>49</v>
      </c>
      <c r="C15" s="57">
        <v>44075</v>
      </c>
      <c r="D15" s="57">
        <v>44377</v>
      </c>
      <c r="E15" s="53">
        <f t="shared" si="0"/>
        <v>217</v>
      </c>
    </row>
    <row r="16" spans="1:7" x14ac:dyDescent="0.3">
      <c r="A16" s="56">
        <v>10130</v>
      </c>
      <c r="B16" s="56" t="s">
        <v>50</v>
      </c>
      <c r="C16" s="57">
        <v>44075</v>
      </c>
      <c r="D16" s="57">
        <v>44377</v>
      </c>
      <c r="E16" s="53">
        <f t="shared" si="0"/>
        <v>217</v>
      </c>
    </row>
    <row r="17" spans="1:5" x14ac:dyDescent="0.3">
      <c r="A17" s="56">
        <v>10140</v>
      </c>
      <c r="B17" s="56" t="s">
        <v>51</v>
      </c>
      <c r="C17" s="57">
        <v>44075</v>
      </c>
      <c r="D17" s="57">
        <v>44377</v>
      </c>
      <c r="E17" s="53">
        <f t="shared" si="0"/>
        <v>217</v>
      </c>
    </row>
    <row r="18" spans="1:5" x14ac:dyDescent="0.3">
      <c r="A18" s="56">
        <v>10230</v>
      </c>
      <c r="B18" s="56" t="s">
        <v>52</v>
      </c>
      <c r="C18" s="57">
        <v>44075</v>
      </c>
      <c r="D18" s="57">
        <v>44377</v>
      </c>
      <c r="E18" s="53">
        <f t="shared" si="0"/>
        <v>217</v>
      </c>
    </row>
    <row r="19" spans="1:5" x14ac:dyDescent="0.3">
      <c r="A19" s="56">
        <v>10240</v>
      </c>
      <c r="B19" s="56" t="s">
        <v>53</v>
      </c>
      <c r="C19" s="57">
        <v>44075</v>
      </c>
      <c r="D19" s="57">
        <v>44377</v>
      </c>
      <c r="E19" s="53">
        <f t="shared" si="0"/>
        <v>217</v>
      </c>
    </row>
    <row r="20" spans="1:5" x14ac:dyDescent="0.3">
      <c r="A20" s="56">
        <v>10250</v>
      </c>
      <c r="B20" s="56" t="s">
        <v>54</v>
      </c>
      <c r="C20" s="57">
        <v>44075</v>
      </c>
      <c r="D20" s="57">
        <v>44377</v>
      </c>
      <c r="E20" s="53">
        <f t="shared" si="0"/>
        <v>217</v>
      </c>
    </row>
    <row r="21" spans="1:5" x14ac:dyDescent="0.3">
      <c r="A21" s="56">
        <v>10270</v>
      </c>
      <c r="B21" s="56" t="s">
        <v>55</v>
      </c>
      <c r="C21" s="57">
        <v>44075</v>
      </c>
      <c r="D21" s="57">
        <v>44377</v>
      </c>
      <c r="E21" s="53">
        <f t="shared" si="0"/>
        <v>217</v>
      </c>
    </row>
    <row r="22" spans="1:5" x14ac:dyDescent="0.3">
      <c r="A22" s="56">
        <v>10290</v>
      </c>
      <c r="B22" s="56" t="s">
        <v>56</v>
      </c>
      <c r="C22" s="57">
        <v>44075</v>
      </c>
      <c r="D22" s="57">
        <v>44377</v>
      </c>
      <c r="E22" s="53">
        <f t="shared" si="0"/>
        <v>217</v>
      </c>
    </row>
    <row r="23" spans="1:5" x14ac:dyDescent="0.3">
      <c r="A23" s="56">
        <v>10350</v>
      </c>
      <c r="B23" s="56" t="s">
        <v>57</v>
      </c>
      <c r="C23" s="57">
        <v>44075</v>
      </c>
      <c r="D23" s="57">
        <v>44377</v>
      </c>
      <c r="E23" s="53">
        <f t="shared" si="0"/>
        <v>217</v>
      </c>
    </row>
    <row r="24" spans="1:5" x14ac:dyDescent="0.3">
      <c r="A24" s="56">
        <v>10370</v>
      </c>
      <c r="B24" s="56" t="s">
        <v>58</v>
      </c>
      <c r="C24" s="57">
        <v>44075</v>
      </c>
      <c r="D24" s="57">
        <v>44377</v>
      </c>
      <c r="E24" s="53">
        <f t="shared" si="0"/>
        <v>217</v>
      </c>
    </row>
    <row r="25" spans="1:5" x14ac:dyDescent="0.3">
      <c r="A25" s="56">
        <v>10390</v>
      </c>
      <c r="B25" s="56" t="s">
        <v>59</v>
      </c>
      <c r="C25" s="57">
        <v>44075</v>
      </c>
      <c r="D25" s="57">
        <v>44377</v>
      </c>
      <c r="E25" s="53">
        <f t="shared" si="0"/>
        <v>217</v>
      </c>
    </row>
    <row r="26" spans="1:5" x14ac:dyDescent="0.3">
      <c r="A26" s="56">
        <v>10430</v>
      </c>
      <c r="B26" s="56" t="s">
        <v>60</v>
      </c>
      <c r="C26" s="57">
        <v>44075</v>
      </c>
      <c r="D26" s="57">
        <v>44377</v>
      </c>
      <c r="E26" s="53">
        <f t="shared" si="0"/>
        <v>217</v>
      </c>
    </row>
    <row r="27" spans="1:5" x14ac:dyDescent="0.3">
      <c r="A27" s="56">
        <v>10450</v>
      </c>
      <c r="B27" s="56" t="s">
        <v>61</v>
      </c>
      <c r="C27" s="57">
        <v>44075</v>
      </c>
      <c r="D27" s="57">
        <v>44377</v>
      </c>
      <c r="E27" s="53">
        <f t="shared" si="0"/>
        <v>217</v>
      </c>
    </row>
    <row r="28" spans="1:5" x14ac:dyDescent="0.3">
      <c r="A28" s="56">
        <v>10460</v>
      </c>
      <c r="B28" s="56" t="s">
        <v>62</v>
      </c>
      <c r="C28" s="57">
        <v>44075</v>
      </c>
      <c r="D28" s="57">
        <v>44377</v>
      </c>
      <c r="E28" s="53">
        <f t="shared" si="0"/>
        <v>217</v>
      </c>
    </row>
    <row r="29" spans="1:5" x14ac:dyDescent="0.3">
      <c r="A29" s="56">
        <v>10470</v>
      </c>
      <c r="B29" s="56" t="s">
        <v>63</v>
      </c>
      <c r="C29" s="57">
        <v>44075</v>
      </c>
      <c r="D29" s="57">
        <v>44377</v>
      </c>
      <c r="E29" s="53">
        <f t="shared" si="0"/>
        <v>217</v>
      </c>
    </row>
    <row r="30" spans="1:5" x14ac:dyDescent="0.3">
      <c r="A30" s="56">
        <v>10480</v>
      </c>
      <c r="B30" s="56" t="s">
        <v>64</v>
      </c>
      <c r="C30" s="57">
        <v>44075</v>
      </c>
      <c r="D30" s="57">
        <v>44377</v>
      </c>
      <c r="E30" s="53">
        <f t="shared" si="0"/>
        <v>217</v>
      </c>
    </row>
    <row r="31" spans="1:5" x14ac:dyDescent="0.3">
      <c r="A31" s="56">
        <v>10490</v>
      </c>
      <c r="B31" s="56" t="s">
        <v>65</v>
      </c>
      <c r="C31" s="57">
        <v>44075</v>
      </c>
      <c r="D31" s="57">
        <v>44377</v>
      </c>
      <c r="E31" s="53">
        <f t="shared" si="0"/>
        <v>217</v>
      </c>
    </row>
    <row r="32" spans="1:5" x14ac:dyDescent="0.3">
      <c r="A32" s="56">
        <v>10510</v>
      </c>
      <c r="B32" s="56" t="s">
        <v>66</v>
      </c>
      <c r="C32" s="57">
        <v>44075</v>
      </c>
      <c r="D32" s="57">
        <v>44377</v>
      </c>
      <c r="E32" s="53">
        <f t="shared" si="0"/>
        <v>217</v>
      </c>
    </row>
    <row r="33" spans="1:5" x14ac:dyDescent="0.3">
      <c r="A33" s="56">
        <v>10530</v>
      </c>
      <c r="B33" s="56" t="s">
        <v>67</v>
      </c>
      <c r="C33" s="57">
        <v>44075</v>
      </c>
      <c r="D33" s="57">
        <v>44377</v>
      </c>
      <c r="E33" s="53">
        <f t="shared" si="0"/>
        <v>217</v>
      </c>
    </row>
    <row r="34" spans="1:5" x14ac:dyDescent="0.3">
      <c r="A34" s="56">
        <v>10540</v>
      </c>
      <c r="B34" s="56" t="s">
        <v>68</v>
      </c>
      <c r="C34" s="57">
        <v>44075</v>
      </c>
      <c r="D34" s="57">
        <v>44377</v>
      </c>
      <c r="E34" s="53">
        <f t="shared" si="0"/>
        <v>217</v>
      </c>
    </row>
    <row r="35" spans="1:5" x14ac:dyDescent="0.3">
      <c r="A35" s="56">
        <v>10550</v>
      </c>
      <c r="B35" s="56" t="s">
        <v>69</v>
      </c>
      <c r="C35" s="57">
        <v>44075</v>
      </c>
      <c r="D35" s="57">
        <v>44377</v>
      </c>
      <c r="E35" s="53">
        <f t="shared" si="0"/>
        <v>217</v>
      </c>
    </row>
    <row r="36" spans="1:5" x14ac:dyDescent="0.3">
      <c r="A36" s="56">
        <v>10560</v>
      </c>
      <c r="B36" s="56" t="s">
        <v>70</v>
      </c>
      <c r="C36" s="57">
        <v>44075</v>
      </c>
      <c r="D36" s="57">
        <v>44377</v>
      </c>
      <c r="E36" s="53">
        <f t="shared" si="0"/>
        <v>217</v>
      </c>
    </row>
    <row r="37" spans="1:5" x14ac:dyDescent="0.3">
      <c r="A37" s="56">
        <v>10570</v>
      </c>
      <c r="B37" s="56" t="s">
        <v>71</v>
      </c>
      <c r="C37" s="57">
        <v>44075</v>
      </c>
      <c r="D37" s="57">
        <v>44377</v>
      </c>
      <c r="E37" s="53">
        <f t="shared" si="0"/>
        <v>217</v>
      </c>
    </row>
    <row r="38" spans="1:5" x14ac:dyDescent="0.3">
      <c r="A38" s="56">
        <v>10580</v>
      </c>
      <c r="B38" s="56" t="s">
        <v>72</v>
      </c>
      <c r="C38" s="57">
        <v>44075</v>
      </c>
      <c r="D38" s="57">
        <v>44377</v>
      </c>
      <c r="E38" s="53">
        <f t="shared" si="0"/>
        <v>217</v>
      </c>
    </row>
    <row r="39" spans="1:5" x14ac:dyDescent="0.3">
      <c r="A39" s="56">
        <v>10600</v>
      </c>
      <c r="B39" s="56" t="s">
        <v>73</v>
      </c>
      <c r="C39" s="57">
        <v>44075</v>
      </c>
      <c r="D39" s="57">
        <v>44377</v>
      </c>
      <c r="E39" s="53">
        <f t="shared" si="0"/>
        <v>217</v>
      </c>
    </row>
    <row r="40" spans="1:5" x14ac:dyDescent="0.3">
      <c r="A40" s="56">
        <v>10610</v>
      </c>
      <c r="B40" s="56" t="s">
        <v>112</v>
      </c>
      <c r="C40" s="57">
        <v>44075</v>
      </c>
      <c r="D40" s="57">
        <v>44377</v>
      </c>
      <c r="E40" s="53">
        <f t="shared" si="0"/>
        <v>217</v>
      </c>
    </row>
    <row r="41" spans="1:5" x14ac:dyDescent="0.3">
      <c r="A41" s="56">
        <v>10630</v>
      </c>
      <c r="B41" s="56" t="s">
        <v>74</v>
      </c>
      <c r="C41" s="57">
        <v>44075</v>
      </c>
      <c r="D41" s="57">
        <v>44377</v>
      </c>
      <c r="E41" s="53">
        <f t="shared" si="0"/>
        <v>217</v>
      </c>
    </row>
    <row r="42" spans="1:5" x14ac:dyDescent="0.3">
      <c r="A42" s="56">
        <v>10640</v>
      </c>
      <c r="B42" s="56" t="s">
        <v>75</v>
      </c>
      <c r="C42" s="57">
        <v>44075</v>
      </c>
      <c r="D42" s="57">
        <v>44377</v>
      </c>
      <c r="E42" s="53">
        <f t="shared" si="0"/>
        <v>217</v>
      </c>
    </row>
    <row r="43" spans="1:5" x14ac:dyDescent="0.3">
      <c r="A43" s="56">
        <v>10650</v>
      </c>
      <c r="B43" s="56" t="s">
        <v>76</v>
      </c>
      <c r="C43" s="57">
        <v>44075</v>
      </c>
      <c r="D43" s="57">
        <v>44377</v>
      </c>
      <c r="E43" s="53">
        <f t="shared" si="0"/>
        <v>217</v>
      </c>
    </row>
    <row r="44" spans="1:5" x14ac:dyDescent="0.3">
      <c r="A44" s="56">
        <v>10660</v>
      </c>
      <c r="B44" s="56" t="s">
        <v>77</v>
      </c>
      <c r="C44" s="57">
        <v>44075</v>
      </c>
      <c r="D44" s="57">
        <v>44377</v>
      </c>
      <c r="E44" s="53">
        <f t="shared" si="0"/>
        <v>217</v>
      </c>
    </row>
    <row r="45" spans="1:5" x14ac:dyDescent="0.3">
      <c r="A45" s="56">
        <v>10670</v>
      </c>
      <c r="B45" s="56" t="s">
        <v>78</v>
      </c>
      <c r="C45" s="57">
        <v>44075</v>
      </c>
      <c r="D45" s="57">
        <v>44377</v>
      </c>
      <c r="E45" s="53">
        <f t="shared" si="0"/>
        <v>217</v>
      </c>
    </row>
    <row r="46" spans="1:5" x14ac:dyDescent="0.3">
      <c r="A46" s="56">
        <v>10680</v>
      </c>
      <c r="B46" s="56" t="s">
        <v>79</v>
      </c>
      <c r="C46" s="57">
        <v>44075</v>
      </c>
      <c r="D46" s="57">
        <v>44377</v>
      </c>
      <c r="E46" s="53">
        <f t="shared" si="0"/>
        <v>217</v>
      </c>
    </row>
    <row r="47" spans="1:5" x14ac:dyDescent="0.3">
      <c r="A47" s="56">
        <v>10690</v>
      </c>
      <c r="B47" s="56" t="s">
        <v>80</v>
      </c>
      <c r="C47" s="57">
        <v>44075</v>
      </c>
      <c r="D47" s="57">
        <v>44377</v>
      </c>
      <c r="E47" s="53">
        <f t="shared" si="0"/>
        <v>217</v>
      </c>
    </row>
    <row r="48" spans="1:5" x14ac:dyDescent="0.3">
      <c r="A48" s="56">
        <v>10810</v>
      </c>
      <c r="B48" s="56" t="s">
        <v>81</v>
      </c>
      <c r="C48" s="57">
        <v>44075</v>
      </c>
      <c r="D48" s="57">
        <v>44377</v>
      </c>
      <c r="E48" s="53">
        <f t="shared" si="0"/>
        <v>217</v>
      </c>
    </row>
    <row r="49" spans="1:5" x14ac:dyDescent="0.3">
      <c r="A49" s="56">
        <v>10820</v>
      </c>
      <c r="B49" s="56" t="s">
        <v>82</v>
      </c>
      <c r="C49" s="57">
        <v>44075</v>
      </c>
      <c r="D49" s="57">
        <v>44377</v>
      </c>
      <c r="E49" s="53">
        <f t="shared" si="0"/>
        <v>217</v>
      </c>
    </row>
    <row r="50" spans="1:5" x14ac:dyDescent="0.3">
      <c r="A50" s="56">
        <v>10840</v>
      </c>
      <c r="B50" s="56" t="s">
        <v>83</v>
      </c>
      <c r="C50" s="57">
        <v>44075</v>
      </c>
      <c r="D50" s="57">
        <v>44377</v>
      </c>
      <c r="E50" s="53">
        <f t="shared" si="0"/>
        <v>217</v>
      </c>
    </row>
    <row r="51" spans="1:5" x14ac:dyDescent="0.3">
      <c r="A51" s="56">
        <v>10850</v>
      </c>
      <c r="B51" s="56" t="s">
        <v>84</v>
      </c>
      <c r="C51" s="57">
        <v>44075</v>
      </c>
      <c r="D51" s="57">
        <v>44377</v>
      </c>
      <c r="E51" s="53">
        <f t="shared" si="0"/>
        <v>217</v>
      </c>
    </row>
    <row r="52" spans="1:5" x14ac:dyDescent="0.3">
      <c r="A52" s="62">
        <v>11260</v>
      </c>
      <c r="B52" s="53" t="s">
        <v>85</v>
      </c>
      <c r="C52" s="61">
        <v>44076</v>
      </c>
      <c r="D52" s="63">
        <v>44371</v>
      </c>
      <c r="E52" s="53">
        <f t="shared" si="0"/>
        <v>212</v>
      </c>
    </row>
    <row r="53" spans="1:5" x14ac:dyDescent="0.3">
      <c r="A53" s="62">
        <v>11270</v>
      </c>
      <c r="B53" s="53" t="s">
        <v>86</v>
      </c>
      <c r="C53" s="64">
        <v>44076</v>
      </c>
      <c r="D53" s="64">
        <v>44372</v>
      </c>
      <c r="E53" s="53">
        <f t="shared" si="0"/>
        <v>213</v>
      </c>
    </row>
    <row r="54" spans="1:5" x14ac:dyDescent="0.3">
      <c r="A54" s="72">
        <v>25000</v>
      </c>
      <c r="B54" s="73" t="s">
        <v>87</v>
      </c>
      <c r="C54" s="74">
        <v>44082</v>
      </c>
      <c r="D54" s="75">
        <v>44372</v>
      </c>
      <c r="E54" s="73">
        <f t="shared" si="0"/>
        <v>209</v>
      </c>
    </row>
    <row r="55" spans="1:5" x14ac:dyDescent="0.3">
      <c r="A55" s="56">
        <v>50010</v>
      </c>
      <c r="B55" s="56" t="s">
        <v>115</v>
      </c>
      <c r="C55" s="57">
        <v>44075</v>
      </c>
      <c r="D55" s="60">
        <v>44372</v>
      </c>
      <c r="E55" s="53">
        <f t="shared" si="0"/>
        <v>214</v>
      </c>
    </row>
    <row r="56" spans="1:5" x14ac:dyDescent="0.3">
      <c r="A56" s="56">
        <v>50020</v>
      </c>
      <c r="B56" s="56" t="s">
        <v>88</v>
      </c>
      <c r="C56" s="57">
        <v>44075</v>
      </c>
      <c r="D56" s="60">
        <v>44372</v>
      </c>
      <c r="E56" s="58">
        <f t="shared" si="0"/>
        <v>214</v>
      </c>
    </row>
    <row r="57" spans="1:5" x14ac:dyDescent="0.3">
      <c r="A57" s="56">
        <v>50030</v>
      </c>
      <c r="B57" s="56" t="s">
        <v>89</v>
      </c>
      <c r="C57" s="57">
        <v>44075</v>
      </c>
      <c r="D57" s="60">
        <v>44372</v>
      </c>
      <c r="E57" s="58">
        <f t="shared" si="0"/>
        <v>214</v>
      </c>
    </row>
    <row r="58" spans="1:5" x14ac:dyDescent="0.3">
      <c r="A58" s="56">
        <v>50080</v>
      </c>
      <c r="B58" s="56" t="s">
        <v>90</v>
      </c>
      <c r="C58" s="57">
        <v>44075</v>
      </c>
      <c r="D58" s="60">
        <v>44372</v>
      </c>
      <c r="E58" s="58">
        <f t="shared" si="0"/>
        <v>214</v>
      </c>
    </row>
    <row r="59" spans="1:5" x14ac:dyDescent="0.3">
      <c r="A59" s="56">
        <v>50150</v>
      </c>
      <c r="B59" s="56" t="s">
        <v>91</v>
      </c>
      <c r="C59" s="57">
        <v>44075</v>
      </c>
      <c r="D59" s="60">
        <v>44372</v>
      </c>
      <c r="E59" s="58">
        <f t="shared" si="0"/>
        <v>214</v>
      </c>
    </row>
    <row r="60" spans="1:5" x14ac:dyDescent="0.3">
      <c r="A60" s="56">
        <v>50170</v>
      </c>
      <c r="B60" s="56" t="s">
        <v>92</v>
      </c>
      <c r="C60" s="57">
        <v>44075</v>
      </c>
      <c r="D60" s="60">
        <v>44372</v>
      </c>
      <c r="E60" s="58">
        <f t="shared" si="0"/>
        <v>214</v>
      </c>
    </row>
    <row r="61" spans="1:5" x14ac:dyDescent="0.3">
      <c r="A61" s="56">
        <v>50200</v>
      </c>
      <c r="B61" s="56" t="s">
        <v>93</v>
      </c>
      <c r="C61" s="57">
        <v>44075</v>
      </c>
      <c r="D61" s="60">
        <v>44372</v>
      </c>
      <c r="E61" s="58">
        <f t="shared" si="0"/>
        <v>214</v>
      </c>
    </row>
    <row r="62" spans="1:5" x14ac:dyDescent="0.3">
      <c r="A62" s="56">
        <v>50310</v>
      </c>
      <c r="B62" s="56" t="s">
        <v>94</v>
      </c>
      <c r="C62" s="57">
        <v>44075</v>
      </c>
      <c r="D62" s="60">
        <v>44372</v>
      </c>
      <c r="E62" s="58">
        <f t="shared" si="0"/>
        <v>214</v>
      </c>
    </row>
    <row r="63" spans="1:5" x14ac:dyDescent="0.3">
      <c r="A63" s="56">
        <v>50350</v>
      </c>
      <c r="B63" s="56" t="s">
        <v>95</v>
      </c>
      <c r="C63" s="57">
        <v>44075</v>
      </c>
      <c r="D63" s="60">
        <v>44372</v>
      </c>
      <c r="E63" s="58">
        <f t="shared" si="0"/>
        <v>214</v>
      </c>
    </row>
    <row r="64" spans="1:5" x14ac:dyDescent="0.3">
      <c r="A64" s="56">
        <v>50390</v>
      </c>
      <c r="B64" s="56" t="s">
        <v>96</v>
      </c>
      <c r="C64" s="57">
        <v>44075</v>
      </c>
      <c r="D64" s="60">
        <v>44372</v>
      </c>
      <c r="E64" s="58">
        <f t="shared" si="0"/>
        <v>214</v>
      </c>
    </row>
    <row r="65" spans="1:15" x14ac:dyDescent="0.3">
      <c r="A65" s="56">
        <v>50440</v>
      </c>
      <c r="B65" s="56" t="s">
        <v>97</v>
      </c>
      <c r="C65" s="57">
        <v>44075</v>
      </c>
      <c r="D65" s="60">
        <v>44372</v>
      </c>
      <c r="E65" s="53">
        <f t="shared" si="0"/>
        <v>214</v>
      </c>
    </row>
    <row r="66" spans="1:15" x14ac:dyDescent="0.3">
      <c r="A66" s="56">
        <v>50500</v>
      </c>
      <c r="B66" s="66" t="s">
        <v>98</v>
      </c>
      <c r="C66" s="57">
        <v>44075</v>
      </c>
      <c r="D66" s="60">
        <v>44372</v>
      </c>
      <c r="E66" s="53">
        <f t="shared" si="0"/>
        <v>214</v>
      </c>
    </row>
    <row r="67" spans="1:15" x14ac:dyDescent="0.3">
      <c r="A67" s="56">
        <v>50540</v>
      </c>
      <c r="B67" s="56" t="s">
        <v>113</v>
      </c>
      <c r="C67" s="57">
        <v>44075</v>
      </c>
      <c r="D67" s="60">
        <v>44372</v>
      </c>
      <c r="E67" s="53">
        <f t="shared" ref="E67:E77" si="1">NETWORKDAYS(C67,D67)</f>
        <v>214</v>
      </c>
    </row>
    <row r="68" spans="1:15" x14ac:dyDescent="0.3">
      <c r="A68" s="67">
        <v>50550</v>
      </c>
      <c r="B68" s="67" t="s">
        <v>99</v>
      </c>
      <c r="C68" s="57">
        <v>44075</v>
      </c>
      <c r="D68" s="60">
        <v>44372</v>
      </c>
      <c r="E68" s="53">
        <f t="shared" si="1"/>
        <v>214</v>
      </c>
    </row>
    <row r="69" spans="1:15" x14ac:dyDescent="0.3">
      <c r="A69" s="56">
        <v>50570</v>
      </c>
      <c r="B69" s="56" t="s">
        <v>100</v>
      </c>
      <c r="C69" s="57">
        <v>44075</v>
      </c>
      <c r="D69" s="60">
        <v>44372</v>
      </c>
      <c r="E69" s="53">
        <f t="shared" si="1"/>
        <v>214</v>
      </c>
      <c r="J69" s="68"/>
      <c r="K69" s="68"/>
      <c r="L69" s="68"/>
      <c r="M69" s="68"/>
      <c r="N69" s="68"/>
      <c r="O69" s="68"/>
    </row>
    <row r="70" spans="1:15" x14ac:dyDescent="0.3">
      <c r="A70" s="56">
        <v>50731</v>
      </c>
      <c r="B70" s="56" t="s">
        <v>101</v>
      </c>
      <c r="C70" s="57">
        <v>44075</v>
      </c>
      <c r="D70" s="60">
        <v>44372</v>
      </c>
      <c r="E70" s="53">
        <f t="shared" si="1"/>
        <v>214</v>
      </c>
    </row>
    <row r="71" spans="1:15" x14ac:dyDescent="0.3">
      <c r="A71" s="56">
        <v>50738</v>
      </c>
      <c r="B71" s="56" t="s">
        <v>102</v>
      </c>
      <c r="C71" s="57">
        <v>44075</v>
      </c>
      <c r="D71" s="60">
        <v>44372</v>
      </c>
      <c r="E71" s="53">
        <f t="shared" si="1"/>
        <v>214</v>
      </c>
    </row>
    <row r="72" spans="1:15" x14ac:dyDescent="0.3">
      <c r="A72" s="56">
        <v>50743</v>
      </c>
      <c r="B72" s="56" t="s">
        <v>116</v>
      </c>
      <c r="C72" s="57">
        <v>44075</v>
      </c>
      <c r="D72" s="60">
        <v>44371</v>
      </c>
      <c r="E72" s="53">
        <f t="shared" si="1"/>
        <v>213</v>
      </c>
    </row>
    <row r="73" spans="1:15" x14ac:dyDescent="0.3">
      <c r="A73" s="56">
        <v>50800</v>
      </c>
      <c r="B73" s="56" t="s">
        <v>117</v>
      </c>
      <c r="C73" s="57">
        <v>44075</v>
      </c>
      <c r="D73" s="60">
        <v>44372</v>
      </c>
      <c r="E73" s="53">
        <f t="shared" si="1"/>
        <v>214</v>
      </c>
    </row>
    <row r="74" spans="1:15" x14ac:dyDescent="0.3">
      <c r="A74" s="56">
        <v>50810</v>
      </c>
      <c r="B74" s="56" t="s">
        <v>103</v>
      </c>
      <c r="C74" s="61">
        <v>44075</v>
      </c>
      <c r="D74" s="60">
        <v>44375</v>
      </c>
      <c r="E74" s="53">
        <f t="shared" si="1"/>
        <v>215</v>
      </c>
    </row>
    <row r="75" spans="1:15" x14ac:dyDescent="0.3">
      <c r="A75" s="56">
        <v>50850</v>
      </c>
      <c r="B75" s="56" t="s">
        <v>104</v>
      </c>
      <c r="C75" s="57">
        <v>44075</v>
      </c>
      <c r="D75" s="60">
        <v>44372</v>
      </c>
      <c r="E75" s="53">
        <f t="shared" si="1"/>
        <v>214</v>
      </c>
    </row>
    <row r="76" spans="1:15" x14ac:dyDescent="0.3">
      <c r="A76" s="56">
        <v>50860</v>
      </c>
      <c r="B76" s="56" t="s">
        <v>105</v>
      </c>
      <c r="C76" s="57">
        <v>44075</v>
      </c>
      <c r="D76" s="60">
        <v>44372</v>
      </c>
      <c r="E76" s="53">
        <f t="shared" si="1"/>
        <v>214</v>
      </c>
    </row>
    <row r="77" spans="1:15" x14ac:dyDescent="0.3">
      <c r="A77" s="56">
        <v>50980</v>
      </c>
      <c r="B77" s="56" t="s">
        <v>106</v>
      </c>
      <c r="C77" s="57">
        <v>44075</v>
      </c>
      <c r="D77" s="60">
        <v>44372</v>
      </c>
      <c r="E77" s="53">
        <f t="shared" si="1"/>
        <v>214</v>
      </c>
    </row>
    <row r="79" spans="1:15" x14ac:dyDescent="0.3">
      <c r="B79" s="65" t="s">
        <v>118</v>
      </c>
    </row>
    <row r="80" spans="1:15" x14ac:dyDescent="0.3">
      <c r="B80" s="59"/>
    </row>
    <row r="81" spans="1:5" x14ac:dyDescent="0.3">
      <c r="A81" s="76" t="s">
        <v>119</v>
      </c>
      <c r="B81" s="76" t="s">
        <v>120</v>
      </c>
      <c r="C81" s="77">
        <v>44063</v>
      </c>
      <c r="D81" s="77">
        <v>44356</v>
      </c>
      <c r="E81" s="76">
        <f>NETWORKDAYS(C81,D81)</f>
        <v>210</v>
      </c>
    </row>
  </sheetData>
  <mergeCells count="2">
    <mergeCell ref="C1:D1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ADMIN</vt:lpstr>
      <vt:lpstr>Contract Dates</vt:lpstr>
      <vt:lpstr>ADMIN!Print_Area</vt:lpstr>
    </vt:vector>
  </TitlesOfParts>
  <Company>NYSOSC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smacgregor</dc:creator>
  <cp:lastModifiedBy>Christine Lombard</cp:lastModifiedBy>
  <cp:lastPrinted>2015-09-02T14:55:28Z</cp:lastPrinted>
  <dcterms:created xsi:type="dcterms:W3CDTF">2006-08-16T17:15:32Z</dcterms:created>
  <dcterms:modified xsi:type="dcterms:W3CDTF">2020-10-19T15:16:36Z</dcterms:modified>
</cp:coreProperties>
</file>