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8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PAYOPS\EARNINGS\AUDIT\Fiscal_Year_Audits\Fiscal_Year_2020_2021\Bal_Con\"/>
    </mc:Choice>
  </mc:AlternateContent>
  <bookViews>
    <workbookView xWindow="240" yWindow="120" windowWidth="11640" windowHeight="8190" activeTab="1"/>
  </bookViews>
  <sheets>
    <sheet name="institution" sheetId="1" r:id="rId1"/>
    <sheet name="Contract Dates" sheetId="2" r:id="rId2"/>
  </sheets>
  <definedNames>
    <definedName name="_xlnm.Print_Area" localSheetId="0">institution!$A$1:$J$38</definedName>
    <definedName name="Z_021A633B_1D6E_4078_9944_719BA7A032ED_.wvu.PrintArea" localSheetId="0" hidden="1">institution!$A$1:$J$38</definedName>
    <definedName name="Z_424A0B1F_B6AC_4650_8898_60E910589069_.wvu.PrintArea" localSheetId="0" hidden="1">institution!$A$1:$J$38</definedName>
    <definedName name="Z_6DEA499A_B4A0_4BC5_9615_482AEECC2B45_.wvu.PrintArea" localSheetId="0" hidden="1">institution!$A$1:$J$38</definedName>
    <definedName name="Z_E4C0FE24_A3DD_4930_AA6E_4E80284F8821_.wvu.PrintArea" localSheetId="0" hidden="1">institution!$A$1:$J$38</definedName>
    <definedName name="Z_FCA51E3A_90DD_4C24_9808_15476F5356B7_.wvu.PrintArea" localSheetId="0" hidden="1">institution!$A$1:$J$38</definedName>
  </definedNames>
  <calcPr calcId="152511"/>
  <customWorkbookViews>
    <customWorkbookView name="Karen Corbin - Personal View" guid="{021A633B-1D6E-4078-9944-719BA7A032ED}" mergeInterval="0" personalView="1" maximized="1" xWindow="1432" yWindow="-8" windowWidth="1456" windowHeight="876" activeSheetId="1"/>
    <customWorkbookView name="Kavitha R. Pradeep - Personal View" guid="{424A0B1F-B6AC-4650-8898-60E910589069}" mergeInterval="0" personalView="1" maximized="1" xWindow="1269" yWindow="-11" windowWidth="1302" windowHeight="986" activeSheetId="1"/>
    <customWorkbookView name="Christine Lombard - Personal View" guid="{FCA51E3A-90DD-4C24-9808-15476F5356B7}" mergeInterval="0" personalView="1" maximized="1" xWindow="1272" yWindow="-4" windowWidth="1040" windowHeight="795" activeSheetId="1"/>
    <customWorkbookView name="Jodi A. Wiley - Personal View" guid="{E4C0FE24-A3DD-4930-AA6E-4E80284F8821}" mergeInterval="0" personalView="1" xWindow="863" yWindow="148" windowWidth="1221" windowHeight="938" activeSheetId="1"/>
    <customWorkbookView name="Kimberly A. Cox - Personal View" guid="{6DEA499A-B4A0-4BC5-9615-482AEECC2B45}" mergeInterval="0" personalView="1" maximized="1" xWindow="-11" yWindow="-11" windowWidth="1942" windowHeight="1042" activeSheetId="1"/>
  </customWorkbookViews>
</workbook>
</file>

<file path=xl/calcChain.xml><?xml version="1.0" encoding="utf-8"?>
<calcChain xmlns="http://schemas.openxmlformats.org/spreadsheetml/2006/main">
  <c r="E80" i="2" l="1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J17" i="1" l="1"/>
  <c r="J18" i="1"/>
  <c r="J19" i="1"/>
  <c r="I17" i="1"/>
  <c r="I18" i="1"/>
  <c r="I19" i="1"/>
  <c r="D4" i="1" l="1"/>
  <c r="J20" i="1"/>
  <c r="J21" i="1"/>
  <c r="J22" i="1"/>
  <c r="J23" i="1"/>
  <c r="J24" i="1"/>
  <c r="J25" i="1"/>
  <c r="J26" i="1"/>
  <c r="J27" i="1"/>
  <c r="I20" i="1"/>
  <c r="I21" i="1"/>
  <c r="I22" i="1"/>
  <c r="I23" i="1"/>
  <c r="I24" i="1"/>
  <c r="I25" i="1"/>
  <c r="I27" i="1" l="1"/>
  <c r="I26" i="1"/>
  <c r="C38" i="1" l="1"/>
  <c r="J29" i="1" l="1"/>
  <c r="B10" i="1"/>
  <c r="B11" i="1" s="1"/>
  <c r="A10" i="1"/>
  <c r="I29" i="1" l="1"/>
  <c r="A11" i="1"/>
  <c r="B12" i="1"/>
  <c r="A13" i="1" s="1"/>
  <c r="A12" i="1"/>
  <c r="G31" i="1" l="1"/>
  <c r="G32" i="1"/>
  <c r="B13" i="1"/>
  <c r="G36" i="1" l="1"/>
  <c r="G38" i="1" s="1"/>
  <c r="G34" i="1"/>
  <c r="B14" i="1"/>
  <c r="A14" i="1"/>
  <c r="A15" i="1" l="1"/>
  <c r="B15" i="1"/>
  <c r="B16" i="1" l="1"/>
  <c r="A16" i="1"/>
  <c r="A17" i="1" l="1"/>
  <c r="B17" i="1"/>
  <c r="B18" i="1" l="1"/>
  <c r="A18" i="1"/>
  <c r="A19" i="1" l="1"/>
  <c r="B19" i="1"/>
  <c r="B20" i="1" l="1"/>
  <c r="A20" i="1"/>
  <c r="B21" i="1" l="1"/>
  <c r="A21" i="1"/>
  <c r="B22" i="1" l="1"/>
  <c r="A22" i="1"/>
  <c r="B23" i="1" l="1"/>
  <c r="A23" i="1"/>
  <c r="B24" i="1" l="1"/>
  <c r="A24" i="1"/>
  <c r="B25" i="1" l="1"/>
  <c r="A25" i="1"/>
  <c r="A26" i="1" l="1"/>
  <c r="B26" i="1"/>
  <c r="A27" i="1" l="1"/>
  <c r="B27" i="1"/>
  <c r="A28" i="1" l="1"/>
  <c r="B28" i="1"/>
  <c r="B29" i="1" l="1"/>
  <c r="A29" i="1"/>
  <c r="B30" i="1" l="1"/>
  <c r="A30" i="1"/>
  <c r="B31" i="1" l="1"/>
  <c r="A31" i="1"/>
  <c r="A32" i="1" l="1"/>
  <c r="B32" i="1"/>
  <c r="A33" i="1" l="1"/>
  <c r="B33" i="1"/>
  <c r="B34" i="1" l="1"/>
  <c r="A35" i="1" s="1"/>
  <c r="A34" i="1"/>
</calcChain>
</file>

<file path=xl/sharedStrings.xml><?xml version="1.0" encoding="utf-8"?>
<sst xmlns="http://schemas.openxmlformats.org/spreadsheetml/2006/main" count="127" uniqueCount="122">
  <si>
    <t>Agency</t>
  </si>
  <si>
    <t>Contract dates</t>
  </si>
  <si>
    <t>Calendar</t>
  </si>
  <si>
    <t>Amount Paid</t>
  </si>
  <si>
    <t>Academic Year</t>
  </si>
  <si>
    <t>Job Data changes</t>
  </si>
  <si>
    <t>Salary</t>
  </si>
  <si>
    <t>Daily Rate</t>
  </si>
  <si>
    <t># Days</t>
  </si>
  <si>
    <t>Total $</t>
  </si>
  <si>
    <t>Total contract due</t>
  </si>
  <si>
    <t>Total received as a CAL</t>
  </si>
  <si>
    <t>Balance of contract Due</t>
  </si>
  <si>
    <t>OR</t>
  </si>
  <si>
    <t>Overpayment</t>
  </si>
  <si>
    <t>Amount to be duducted each Pay Period</t>
  </si>
  <si>
    <t>if answer is negative</t>
  </si>
  <si>
    <t>equals what is owed divided by # of pay periods left</t>
  </si>
  <si>
    <t>Ttl. Cont. Days</t>
  </si>
  <si>
    <t>Addl Factors</t>
  </si>
  <si>
    <t>CAL Institution Teachers Comparison to Academic Year Teachers</t>
  </si>
  <si>
    <t>Total</t>
  </si>
  <si>
    <t>Employee's Name</t>
  </si>
  <si>
    <t>Action Reason</t>
  </si>
  <si>
    <t>Annual Salary</t>
  </si>
  <si>
    <t>Begin Date</t>
  </si>
  <si>
    <t>End Date</t>
  </si>
  <si>
    <t>From Paycheck</t>
  </si>
  <si>
    <t>Status</t>
  </si>
  <si>
    <t>Percent worked</t>
  </si>
  <si>
    <t>Trxn Type</t>
  </si>
  <si>
    <t>EMPL ID</t>
  </si>
  <si>
    <t>Pay Periods Remaining</t>
  </si>
  <si>
    <t>Rem OVP (prior year)</t>
  </si>
  <si>
    <t>Deptid</t>
  </si>
  <si>
    <t>Description</t>
  </si>
  <si>
    <t>Begin</t>
  </si>
  <si>
    <t>End</t>
  </si>
  <si>
    <t>Attica</t>
  </si>
  <si>
    <t>Auburn</t>
  </si>
  <si>
    <t>Clinton</t>
  </si>
  <si>
    <t>Watertown</t>
  </si>
  <si>
    <t>Great Meadow</t>
  </si>
  <si>
    <t>Fishkill</t>
  </si>
  <si>
    <t>Wallkill</t>
  </si>
  <si>
    <t>Sing Sing</t>
  </si>
  <si>
    <t>Green Haven</t>
  </si>
  <si>
    <t>Albion</t>
  </si>
  <si>
    <t>Eastern</t>
  </si>
  <si>
    <t>Elmira</t>
  </si>
  <si>
    <t>Bedford Hills</t>
  </si>
  <si>
    <t>Coxsackie</t>
  </si>
  <si>
    <t>Woodbourne</t>
  </si>
  <si>
    <t>Adirondack</t>
  </si>
  <si>
    <t>Downstate</t>
  </si>
  <si>
    <t>Taconic</t>
  </si>
  <si>
    <t>Hudson</t>
  </si>
  <si>
    <t>Otisville</t>
  </si>
  <si>
    <t>Ogdensburg</t>
  </si>
  <si>
    <t>Five Points</t>
  </si>
  <si>
    <t>Mohawk</t>
  </si>
  <si>
    <t>Wende</t>
  </si>
  <si>
    <t>Gowanda</t>
  </si>
  <si>
    <t>Groveland</t>
  </si>
  <si>
    <t>Collins</t>
  </si>
  <si>
    <t>Mid-State</t>
  </si>
  <si>
    <t>Marcy</t>
  </si>
  <si>
    <t>Moriah</t>
  </si>
  <si>
    <t>Franklin</t>
  </si>
  <si>
    <t>Altona</t>
  </si>
  <si>
    <t>Cayuga</t>
  </si>
  <si>
    <t>Bare Hill</t>
  </si>
  <si>
    <t>Riverview</t>
  </si>
  <si>
    <t>Cape Vincent</t>
  </si>
  <si>
    <t>Lakeview</t>
  </si>
  <si>
    <t>Southport</t>
  </si>
  <si>
    <t>Orleans</t>
  </si>
  <si>
    <t>Washington</t>
  </si>
  <si>
    <t>Wyoming</t>
  </si>
  <si>
    <t>Greene</t>
  </si>
  <si>
    <t>Shawangunk</t>
  </si>
  <si>
    <t>Sullivan</t>
  </si>
  <si>
    <t>Gouverneur</t>
  </si>
  <si>
    <t>Willard</t>
  </si>
  <si>
    <t>Upstate</t>
  </si>
  <si>
    <t>Hale Creek</t>
  </si>
  <si>
    <t>NYS School for the Blind</t>
  </si>
  <si>
    <t>NYS School for the Deaf</t>
  </si>
  <si>
    <t>Office of Children and Family Services</t>
  </si>
  <si>
    <t>Kingsboro</t>
  </si>
  <si>
    <t>Buffalo</t>
  </si>
  <si>
    <t>Manhattan</t>
  </si>
  <si>
    <t>Creedmoor</t>
  </si>
  <si>
    <t>Rockland</t>
  </si>
  <si>
    <t>Pilgrim</t>
  </si>
  <si>
    <t>Bronx</t>
  </si>
  <si>
    <t>Kirby</t>
  </si>
  <si>
    <t>Central NY</t>
  </si>
  <si>
    <t>Mid-Hudson</t>
  </si>
  <si>
    <t>South Beach C &amp; Y</t>
  </si>
  <si>
    <t>Elmira C &amp; Y</t>
  </si>
  <si>
    <t>St. Lawrence C &amp; Y</t>
  </si>
  <si>
    <t>Binghamton C &amp; Y</t>
  </si>
  <si>
    <t>Hutchings C &amp; Y</t>
  </si>
  <si>
    <t>Western NY CPC</t>
  </si>
  <si>
    <t>Sagamore</t>
  </si>
  <si>
    <t>Rockland C &amp; Y</t>
  </si>
  <si>
    <t>CDPC</t>
  </si>
  <si>
    <t>Total OVP (enter as negative)</t>
  </si>
  <si>
    <t>Total Lost Time (enter negative)</t>
  </si>
  <si>
    <t>Lost Time (enter as negative)</t>
  </si>
  <si>
    <t>if answer is positive</t>
  </si>
  <si>
    <t>Total Contract Days</t>
  </si>
  <si>
    <t>Ulster</t>
  </si>
  <si>
    <t>Mohawk Valley C &amp; Y</t>
  </si>
  <si>
    <t>Binghamton Adult</t>
  </si>
  <si>
    <t>Rochester</t>
  </si>
  <si>
    <t>Closing</t>
  </si>
  <si>
    <t>New York City Childrens (Brooklyn, Bronx and Queens)</t>
  </si>
  <si>
    <t>Administration Cycle</t>
  </si>
  <si>
    <t>28XXX</t>
  </si>
  <si>
    <t>SUNY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</si>
</sst>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00\-00\-0000"/>
    <numFmt numFmtId="166" formatCode="0.0"/>
    <numFmt numFmtId="167" formatCode="mm/dd/yyyy"/>
  </numFmts>
  <fonts count="12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u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114">
    <xf numFmtId="0" fontId="0" fillId="0" borderId="0" xfId="0"/>
    <xf numFmtId="0" fontId="0" fillId="0" borderId="0" xfId="0" applyFill="1" applyProtection="1">
      <protection locked="0"/>
    </xf>
    <xf numFmtId="164" fontId="0" fillId="0" borderId="4" xfId="0" applyNumberFormat="1" applyFill="1" applyBorder="1" applyProtection="1">
      <protection locked="0"/>
    </xf>
    <xf numFmtId="0" fontId="0" fillId="0" borderId="4" xfId="0" applyFill="1" applyBorder="1" applyAlignment="1" applyProtection="1">
      <alignment horizontal="right"/>
      <protection locked="0"/>
    </xf>
    <xf numFmtId="164" fontId="0" fillId="0" borderId="4" xfId="0" applyNumberFormat="1" applyFill="1" applyBorder="1" applyAlignment="1" applyProtection="1">
      <alignment horizontal="right" vertical="center"/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4" xfId="0" applyFill="1" applyBorder="1" applyAlignment="1" applyProtection="1">
      <alignment horizontal="right"/>
    </xf>
    <xf numFmtId="0" fontId="0" fillId="0" borderId="0" xfId="0" applyProtection="1">
      <protection locked="0"/>
    </xf>
    <xf numFmtId="8" fontId="0" fillId="0" borderId="0" xfId="0" applyNumberFormat="1" applyFill="1" applyProtection="1">
      <protection locked="0"/>
    </xf>
    <xf numFmtId="0" fontId="0" fillId="0" borderId="0" xfId="0" applyAlignment="1" applyProtection="1">
      <protection locked="0"/>
    </xf>
    <xf numFmtId="14" fontId="3" fillId="3" borderId="1" xfId="0" applyNumberFormat="1" applyFont="1" applyFill="1" applyBorder="1" applyProtection="1">
      <protection locked="0"/>
    </xf>
    <xf numFmtId="14" fontId="3" fillId="3" borderId="2" xfId="0" applyNumberFormat="1" applyFont="1" applyFill="1" applyBorder="1" applyProtection="1">
      <protection locked="0"/>
    </xf>
    <xf numFmtId="8" fontId="0" fillId="5" borderId="4" xfId="0" applyNumberFormat="1" applyFill="1" applyBorder="1" applyProtection="1">
      <protection locked="0"/>
    </xf>
    <xf numFmtId="8" fontId="0" fillId="0" borderId="0" xfId="0" applyNumberFormat="1" applyFill="1" applyBorder="1" applyProtection="1">
      <protection locked="0"/>
    </xf>
    <xf numFmtId="14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6" fontId="0" fillId="0" borderId="4" xfId="0" applyNumberFormat="1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64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protection locked="0"/>
    </xf>
    <xf numFmtId="0" fontId="3" fillId="4" borderId="4" xfId="0" applyFont="1" applyFill="1" applyBorder="1" applyAlignment="1" applyProtection="1">
      <alignment horizontal="right"/>
    </xf>
    <xf numFmtId="164" fontId="0" fillId="5" borderId="4" xfId="0" applyNumberFormat="1" applyFill="1" applyBorder="1" applyAlignment="1" applyProtection="1">
      <alignment horizontal="right" vertical="center"/>
    </xf>
    <xf numFmtId="0" fontId="3" fillId="5" borderId="4" xfId="0" applyFont="1" applyFill="1" applyBorder="1" applyProtection="1"/>
    <xf numFmtId="0" fontId="4" fillId="4" borderId="1" xfId="0" applyFont="1" applyFill="1" applyBorder="1" applyProtection="1"/>
    <xf numFmtId="0" fontId="0" fillId="4" borderId="5" xfId="0" applyFill="1" applyBorder="1" applyProtection="1"/>
    <xf numFmtId="14" fontId="3" fillId="3" borderId="1" xfId="0" applyNumberFormat="1" applyFont="1" applyFill="1" applyBorder="1" applyProtection="1"/>
    <xf numFmtId="14" fontId="3" fillId="3" borderId="2" xfId="0" applyNumberFormat="1" applyFont="1" applyFill="1" applyBorder="1" applyProtection="1"/>
    <xf numFmtId="0" fontId="3" fillId="4" borderId="2" xfId="0" applyFont="1" applyFill="1" applyBorder="1" applyProtection="1"/>
    <xf numFmtId="0" fontId="3" fillId="6" borderId="6" xfId="0" applyFont="1" applyFill="1" applyBorder="1" applyAlignment="1" applyProtection="1">
      <alignment vertical="center"/>
    </xf>
    <xf numFmtId="164" fontId="3" fillId="4" borderId="4" xfId="0" applyNumberFormat="1" applyFont="1" applyFill="1" applyBorder="1" applyAlignment="1" applyProtection="1">
      <alignment vertical="center"/>
    </xf>
    <xf numFmtId="164" fontId="0" fillId="2" borderId="4" xfId="1" applyNumberFormat="1" applyFont="1" applyFill="1" applyBorder="1" applyAlignment="1" applyProtection="1">
      <alignment vertical="center"/>
    </xf>
    <xf numFmtId="164" fontId="0" fillId="2" borderId="4" xfId="0" applyNumberFormat="1" applyFill="1" applyBorder="1" applyProtection="1"/>
    <xf numFmtId="0" fontId="0" fillId="6" borderId="4" xfId="0" applyFill="1" applyBorder="1" applyProtection="1"/>
    <xf numFmtId="164" fontId="0" fillId="6" borderId="4" xfId="0" applyNumberFormat="1" applyFill="1" applyBorder="1" applyProtection="1"/>
    <xf numFmtId="0" fontId="4" fillId="5" borderId="4" xfId="0" applyFont="1" applyFill="1" applyBorder="1" applyProtection="1"/>
    <xf numFmtId="0" fontId="0" fillId="3" borderId="4" xfId="0" applyFill="1" applyBorder="1" applyProtection="1"/>
    <xf numFmtId="164" fontId="0" fillId="3" borderId="4" xfId="0" applyNumberFormat="1" applyFill="1" applyBorder="1" applyProtection="1"/>
    <xf numFmtId="0" fontId="0" fillId="5" borderId="6" xfId="0" applyFill="1" applyBorder="1" applyProtection="1"/>
    <xf numFmtId="164" fontId="0" fillId="5" borderId="6" xfId="0" applyNumberFormat="1" applyFill="1" applyBorder="1" applyProtection="1"/>
    <xf numFmtId="0" fontId="3" fillId="6" borderId="6" xfId="0" applyFont="1" applyFill="1" applyBorder="1" applyProtection="1"/>
    <xf numFmtId="164" fontId="0" fillId="3" borderId="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165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Alignment="1" applyProtection="1">
      <alignment horizontal="right"/>
      <protection locked="0"/>
    </xf>
    <xf numFmtId="164" fontId="1" fillId="0" borderId="4" xfId="0" applyNumberFormat="1" applyFont="1" applyFill="1" applyBorder="1" applyAlignment="1" applyProtection="1">
      <alignment horizontal="right" vertical="center"/>
      <protection locked="0"/>
    </xf>
    <xf numFmtId="9" fontId="1" fillId="3" borderId="4" xfId="0" applyNumberFormat="1" applyFont="1" applyFill="1" applyBorder="1" applyProtection="1">
      <protection locked="0"/>
    </xf>
    <xf numFmtId="9" fontId="0" fillId="3" borderId="4" xfId="0" applyNumberFormat="1" applyFill="1" applyBorder="1" applyProtection="1">
      <protection locked="0"/>
    </xf>
    <xf numFmtId="0" fontId="1" fillId="0" borderId="4" xfId="0" applyFont="1" applyBorder="1" applyProtection="1">
      <protection locked="0"/>
    </xf>
    <xf numFmtId="14" fontId="1" fillId="0" borderId="4" xfId="0" applyNumberFormat="1" applyFont="1" applyBorder="1" applyProtection="1">
      <protection locked="0"/>
    </xf>
    <xf numFmtId="167" fontId="8" fillId="0" borderId="0" xfId="0" applyNumberFormat="1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/>
    <xf numFmtId="167" fontId="6" fillId="0" borderId="8" xfId="0" applyNumberFormat="1" applyFont="1" applyBorder="1" applyAlignment="1">
      <alignment horizontal="center"/>
    </xf>
    <xf numFmtId="167" fontId="6" fillId="0" borderId="9" xfId="0" applyNumberFormat="1" applyFont="1" applyBorder="1" applyAlignment="1">
      <alignment horizontal="center"/>
    </xf>
    <xf numFmtId="14" fontId="3" fillId="0" borderId="1" xfId="0" applyNumberFormat="1" applyFont="1" applyFill="1" applyBorder="1" applyProtection="1"/>
    <xf numFmtId="14" fontId="3" fillId="0" borderId="2" xfId="0" applyNumberFormat="1" applyFont="1" applyFill="1" applyBorder="1" applyProtection="1"/>
    <xf numFmtId="0" fontId="10" fillId="0" borderId="0" xfId="0" applyFont="1" applyFill="1" applyProtection="1">
      <protection locked="0"/>
    </xf>
    <xf numFmtId="167" fontId="7" fillId="0" borderId="0" xfId="0" applyNumberFormat="1" applyFont="1" applyFill="1"/>
    <xf numFmtId="167" fontId="7" fillId="0" borderId="0" xfId="2" applyNumberFormat="1" applyFont="1" applyFill="1" applyBorder="1" applyAlignment="1">
      <alignment horizontal="center"/>
    </xf>
    <xf numFmtId="167" fontId="7" fillId="0" borderId="0" xfId="2" applyNumberFormat="1" applyFont="1" applyFill="1" applyBorder="1"/>
    <xf numFmtId="167" fontId="8" fillId="0" borderId="0" xfId="0" applyNumberFormat="1" applyFont="1" applyFill="1" applyBorder="1"/>
    <xf numFmtId="167" fontId="7" fillId="7" borderId="0" xfId="2" applyNumberFormat="1" applyFont="1" applyFill="1" applyBorder="1" applyAlignment="1">
      <alignment horizontal="center"/>
    </xf>
    <xf numFmtId="167" fontId="7" fillId="7" borderId="0" xfId="2" applyNumberFormat="1" applyFont="1" applyFill="1" applyBorder="1"/>
    <xf numFmtId="0" fontId="0" fillId="5" borderId="4" xfId="1" applyNumberFormat="1" applyFont="1" applyFill="1" applyBorder="1" applyProtection="1"/>
    <xf numFmtId="164" fontId="0" fillId="5" borderId="4" xfId="1" applyNumberFormat="1" applyFont="1" applyFill="1" applyBorder="1" applyProtection="1"/>
    <xf numFmtId="14" fontId="0" fillId="0" borderId="0" xfId="0" applyNumberFormat="1" applyFill="1" applyBorder="1" applyProtection="1">
      <protection locked="0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7" borderId="0" xfId="0" applyFont="1" applyFill="1" applyBorder="1" applyAlignment="1">
      <alignment horizontal="left"/>
    </xf>
    <xf numFmtId="0" fontId="8" fillId="7" borderId="0" xfId="0" applyFont="1" applyFill="1" applyBorder="1"/>
    <xf numFmtId="0" fontId="7" fillId="0" borderId="0" xfId="0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8" fillId="4" borderId="0" xfId="0" applyFont="1" applyFill="1" applyBorder="1"/>
    <xf numFmtId="0" fontId="11" fillId="0" borderId="0" xfId="0" applyFont="1" applyFill="1" applyBorder="1"/>
    <xf numFmtId="0" fontId="8" fillId="0" borderId="0" xfId="0" applyFont="1" applyBorder="1"/>
    <xf numFmtId="167" fontId="8" fillId="0" borderId="0" xfId="0" applyNumberFormat="1" applyFont="1" applyBorder="1"/>
    <xf numFmtId="0" fontId="3" fillId="4" borderId="4" xfId="0" applyFont="1" applyFill="1" applyBorder="1" applyAlignment="1" applyProtection="1">
      <alignment horizontal="left" wrapText="1" shrinkToFit="1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3" fillId="6" borderId="4" xfId="0" applyFont="1" applyFill="1" applyBorder="1" applyAlignment="1" applyProtection="1">
      <alignment horizontal="left"/>
    </xf>
    <xf numFmtId="0" fontId="3" fillId="6" borderId="4" xfId="0" applyFont="1" applyFill="1" applyBorder="1" applyAlignment="1" applyProtection="1">
      <alignment horizontal="center"/>
    </xf>
    <xf numFmtId="0" fontId="3" fillId="6" borderId="4" xfId="0" applyFont="1" applyFill="1" applyBorder="1" applyAlignment="1" applyProtection="1">
      <alignment horizontal="left" wrapText="1" shrinkToFit="1"/>
    </xf>
    <xf numFmtId="0" fontId="3" fillId="4" borderId="4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 wrapText="1" shrinkToFit="1"/>
    </xf>
    <xf numFmtId="0" fontId="3" fillId="4" borderId="2" xfId="0" applyFont="1" applyFill="1" applyBorder="1" applyAlignment="1" applyProtection="1">
      <alignment horizontal="center" wrapText="1" shrinkToFit="1"/>
    </xf>
    <xf numFmtId="14" fontId="3" fillId="3" borderId="4" xfId="0" applyNumberFormat="1" applyFont="1" applyFill="1" applyBorder="1" applyAlignment="1" applyProtection="1">
      <alignment horizontal="right"/>
    </xf>
    <xf numFmtId="0" fontId="5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3" fillId="4" borderId="4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9" fontId="1" fillId="0" borderId="4" xfId="0" applyNumberFormat="1" applyFont="1" applyFill="1" applyBorder="1" applyAlignment="1" applyProtection="1">
      <alignment horizontal="left"/>
      <protection locked="0"/>
    </xf>
    <xf numFmtId="9" fontId="0" fillId="0" borderId="4" xfId="0" applyNumberFormat="1" applyFill="1" applyBorder="1" applyAlignment="1" applyProtection="1">
      <alignment horizontal="left"/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usernames" Target="revisions/userName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7" Type="http://schemas.openxmlformats.org/officeDocument/2006/relationships/revisionLog" Target="revisionLog1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B4AD67C-F83C-45D2-A2A5-A71F4522558D}" diskRevisions="1" revisionId="913" version="4">
  <header guid="{9B4AD67C-F83C-45D2-A2A5-A71F4522558D}" dateTime="2020-10-07T06:54:30" maxSheetId="3" userName="Kimberly A. Cox" r:id="rId27" minRId="618" maxRId="913">
    <sheetIdMap count="2">
      <sheetId val="1"/>
      <sheetId val="2"/>
    </sheetIdMap>
  </header>
</header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2" start="0" length="0">
    <dxf>
      <border outline="0">
        <left/>
        <right/>
        <top/>
        <bottom/>
      </border>
    </dxf>
  </rfmt>
  <rfmt sheetId="2" sqref="B2" start="0" length="0">
    <dxf>
      <border outline="0">
        <left/>
        <top/>
        <bottom/>
      </border>
    </dxf>
  </rfmt>
  <rcc rId="618" sId="2" odxf="1" dxf="1" numFmtId="19">
    <oc r="C2">
      <v>43711</v>
    </oc>
    <nc r="C2">
      <v>44075</v>
    </nc>
    <odxf>
      <font>
        <sz val="11"/>
        <color theme="1"/>
        <name val="Arial"/>
        <scheme val="none"/>
      </font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border outline="0">
        <left/>
        <right/>
        <top/>
        <bottom/>
      </border>
    </ndxf>
  </rcc>
  <rcc rId="619" sId="2" odxf="1" dxf="1" numFmtId="19">
    <oc r="D2">
      <v>44000</v>
    </oc>
    <nc r="D2">
      <v>44377</v>
    </nc>
    <odxf>
      <font>
        <sz val="11"/>
        <color theme="1"/>
        <name val="Arial"/>
        <scheme val="none"/>
      </font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border outline="0">
        <left/>
        <right/>
        <top/>
        <bottom/>
      </border>
    </ndxf>
  </rcc>
  <rcc rId="620" sId="2" odxf="1" dxf="1">
    <oc r="E2">
      <f>NETWORKDAYS(C2,D2)</f>
    </oc>
    <nc r="E2">
      <f>NETWORKDAYS(C2,D2)</f>
    </nc>
    <odxf>
      <font>
        <sz val="11"/>
        <color theme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border outline="0">
        <right/>
        <top/>
        <bottom/>
      </border>
    </ndxf>
  </rcc>
  <rfmt sheetId="2" sqref="A3" start="0" length="0">
    <dxf>
      <border outline="0">
        <left/>
        <right/>
        <top/>
        <bottom/>
      </border>
    </dxf>
  </rfmt>
  <rfmt sheetId="2" sqref="B3" start="0" length="0">
    <dxf>
      <border outline="0">
        <left/>
        <top/>
        <bottom/>
      </border>
    </dxf>
  </rfmt>
  <rcc rId="621" sId="2" odxf="1" dxf="1" numFmtId="19">
    <oc r="C3">
      <v>43711</v>
    </oc>
    <nc r="C3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22" sId="2" odxf="1" dxf="1" numFmtId="19">
    <oc r="D3">
      <v>44000</v>
    </oc>
    <nc r="D3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23" sId="2" odxf="1" dxf="1">
    <oc r="E3">
      <f>NETWORKDAYS(C3,D3)</f>
    </oc>
    <nc r="E3">
      <f>NETWORKDAYS(C3,D3)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4" start="0" length="0">
    <dxf>
      <border outline="0">
        <left/>
        <right/>
        <top/>
        <bottom/>
      </border>
    </dxf>
  </rfmt>
  <rfmt sheetId="2" sqref="B4" start="0" length="0">
    <dxf>
      <border outline="0">
        <left/>
        <top/>
        <bottom/>
      </border>
    </dxf>
  </rfmt>
  <rcc rId="624" sId="2" numFmtId="19">
    <oc r="C4">
      <v>43711</v>
    </oc>
    <nc r="C4">
      <v>44075</v>
    </nc>
  </rcc>
  <rcc rId="625" sId="2" odxf="1" dxf="1" numFmtId="19">
    <oc r="D4">
      <v>44001</v>
    </oc>
    <nc r="D4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26" sId="2" odxf="1" dxf="1">
    <oc r="E4">
      <f>NETWORKDAYS(C4,D4)</f>
    </oc>
    <nc r="E4">
      <f>NETWORKDAYS(C4,D4)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5" start="0" length="0">
    <dxf>
      <border outline="0">
        <left/>
        <right/>
        <top/>
        <bottom/>
      </border>
    </dxf>
  </rfmt>
  <rfmt sheetId="2" sqref="B5" start="0" length="0">
    <dxf>
      <border outline="0">
        <left/>
        <top/>
        <bottom/>
      </border>
    </dxf>
  </rfmt>
  <rcc rId="627" sId="2" odxf="1" dxf="1" numFmtId="19">
    <oc r="C5">
      <v>43711</v>
    </oc>
    <nc r="C5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28" sId="2" odxf="1" dxf="1" numFmtId="19">
    <oc r="D5">
      <v>44005</v>
    </oc>
    <nc r="D5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29" sId="2" odxf="1" dxf="1">
    <oc r="E5">
      <f>NETWORKDAYS(C5,D5)</f>
    </oc>
    <nc r="E5">
      <f>NETWORKDAYS(C5,D5)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6" start="0" length="0">
    <dxf>
      <border outline="0">
        <left/>
        <right/>
        <top/>
        <bottom/>
      </border>
    </dxf>
  </rfmt>
  <rfmt sheetId="2" sqref="B6" start="0" length="0">
    <dxf>
      <border outline="0">
        <left/>
        <top/>
        <bottom/>
      </border>
    </dxf>
  </rfmt>
  <rcc rId="630" sId="2" numFmtId="19">
    <oc r="C6">
      <v>43711</v>
    </oc>
    <nc r="C6">
      <v>44075</v>
    </nc>
  </rcc>
  <rcc rId="631" sId="2" odxf="1" dxf="1" numFmtId="19">
    <oc r="D6">
      <v>44001</v>
    </oc>
    <nc r="D6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32" sId="2" odxf="1" dxf="1">
    <oc r="E6">
      <f>NETWORKDAYS(C6,D6)</f>
    </oc>
    <nc r="E6">
      <f>NETWORKDAYS(C6,D6)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7" start="0" length="0">
    <dxf>
      <border outline="0">
        <left/>
        <right/>
        <top/>
        <bottom/>
      </border>
    </dxf>
  </rfmt>
  <rfmt sheetId="2" sqref="B7" start="0" length="0">
    <dxf>
      <border outline="0">
        <left/>
        <top/>
        <bottom/>
      </border>
    </dxf>
  </rfmt>
  <rcc rId="633" sId="2" odxf="1" dxf="1" numFmtId="19">
    <oc r="C7">
      <v>43711</v>
    </oc>
    <nc r="C7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34" sId="2" odxf="1" dxf="1" numFmtId="19">
    <oc r="D7">
      <v>44001</v>
    </oc>
    <nc r="D7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35" sId="2" odxf="1" dxf="1">
    <oc r="E7">
      <f>NETWORKDAYS(C7,D7)</f>
    </oc>
    <nc r="E7">
      <f>NETWORKDAYS(C7,D7)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8" start="0" length="0">
    <dxf>
      <border outline="0">
        <left/>
        <right/>
        <top/>
        <bottom/>
      </border>
    </dxf>
  </rfmt>
  <rfmt sheetId="2" sqref="B8" start="0" length="0">
    <dxf>
      <border outline="0">
        <left/>
        <top/>
        <bottom/>
      </border>
    </dxf>
  </rfmt>
  <rcc rId="636" sId="2" numFmtId="19">
    <oc r="C8">
      <v>43711</v>
    </oc>
    <nc r="C8">
      <v>44075</v>
    </nc>
  </rcc>
  <rcc rId="637" sId="2" odxf="1" dxf="1" numFmtId="19">
    <oc r="D8">
      <v>44000</v>
    </oc>
    <nc r="D8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38" sId="2" odxf="1" dxf="1">
    <oc r="E8">
      <f>NETWORKDAYS(C8,D8)</f>
    </oc>
    <nc r="E8">
      <f>NETWORKDAYS(C8,D8)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9" start="0" length="0">
    <dxf>
      <border outline="0">
        <left/>
        <right/>
        <top/>
        <bottom/>
      </border>
    </dxf>
  </rfmt>
  <rfmt sheetId="2" sqref="B9" start="0" length="0">
    <dxf>
      <border outline="0">
        <left/>
        <top/>
        <bottom/>
      </border>
    </dxf>
  </rfmt>
  <rcc rId="639" sId="2" odxf="1" dxf="1" numFmtId="19">
    <oc r="C9">
      <v>43711</v>
    </oc>
    <nc r="C9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40" sId="2" odxf="1" dxf="1" numFmtId="19">
    <oc r="D9">
      <v>44005</v>
    </oc>
    <nc r="D9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41" sId="2" odxf="1" dxf="1">
    <oc r="E9">
      <f>NETWORKDAYS(C9,D9)</f>
    </oc>
    <nc r="E9">
      <f>NETWORKDAYS(C9,D9)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10" start="0" length="0">
    <dxf>
      <border outline="0">
        <left/>
        <right/>
        <top/>
        <bottom/>
      </border>
    </dxf>
  </rfmt>
  <rfmt sheetId="2" sqref="B10" start="0" length="0">
    <dxf>
      <border outline="0">
        <left/>
        <top/>
        <bottom/>
      </border>
    </dxf>
  </rfmt>
  <rcc rId="642" sId="2" numFmtId="19">
    <oc r="C10">
      <v>43711</v>
    </oc>
    <nc r="C10">
      <v>44075</v>
    </nc>
  </rcc>
  <rcc rId="643" sId="2" odxf="1" dxf="1" numFmtId="19">
    <oc r="D10">
      <v>44001</v>
    </oc>
    <nc r="D10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44" sId="2" odxf="1" dxf="1">
    <oc r="E10">
      <f>NETWORKDAYS(C10,D10)</f>
    </oc>
    <nc r="E10">
      <f>NETWORKDAYS(C10,D10)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11" start="0" length="0">
    <dxf>
      <border outline="0">
        <left/>
        <right/>
        <top/>
        <bottom/>
      </border>
    </dxf>
  </rfmt>
  <rfmt sheetId="2" sqref="B11" start="0" length="0">
    <dxf>
      <border outline="0">
        <left/>
        <top/>
        <bottom/>
      </border>
    </dxf>
  </rfmt>
  <rcc rId="645" sId="2" odxf="1" dxf="1" numFmtId="19">
    <oc r="C11">
      <v>43711</v>
    </oc>
    <nc r="C11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46" sId="2" odxf="1" dxf="1" numFmtId="19">
    <oc r="D11">
      <v>44001</v>
    </oc>
    <nc r="D11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47" sId="2" odxf="1" dxf="1">
    <oc r="E11">
      <f>NETWORKDAYS(C11,D11)</f>
    </oc>
    <nc r="E11">
      <f>NETWORKDAYS(C11,D11)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12" start="0" length="0">
    <dxf>
      <border outline="0">
        <left/>
        <right/>
        <top/>
        <bottom/>
      </border>
    </dxf>
  </rfmt>
  <rfmt sheetId="2" sqref="B12" start="0" length="0">
    <dxf>
      <border outline="0">
        <left/>
        <top/>
        <bottom/>
      </border>
    </dxf>
  </rfmt>
  <rcc rId="648" sId="2" numFmtId="19">
    <oc r="C12">
      <v>43711</v>
    </oc>
    <nc r="C12">
      <v>44075</v>
    </nc>
  </rcc>
  <rcc rId="649" sId="2" odxf="1" dxf="1" numFmtId="19">
    <oc r="D12">
      <v>44001</v>
    </oc>
    <nc r="D12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50" sId="2" odxf="1" dxf="1">
    <oc r="E12">
      <f>NETWORKDAYS(C12,D12)</f>
    </oc>
    <nc r="E12">
      <f>NETWORKDAYS(C12,D12)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13" start="0" length="0">
    <dxf>
      <border outline="0">
        <left/>
        <right/>
        <top/>
        <bottom/>
      </border>
    </dxf>
  </rfmt>
  <rfmt sheetId="2" sqref="B13" start="0" length="0">
    <dxf>
      <border outline="0">
        <left/>
        <top/>
        <bottom/>
      </border>
    </dxf>
  </rfmt>
  <rcc rId="651" sId="2" odxf="1" dxf="1" numFmtId="19">
    <oc r="C13">
      <v>43711</v>
    </oc>
    <nc r="C13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52" sId="2" odxf="1" dxf="1" numFmtId="19">
    <oc r="D13">
      <v>44001</v>
    </oc>
    <nc r="D13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53" sId="2" odxf="1" dxf="1">
    <oc r="E13">
      <f>NETWORKDAYS(C13,D13)</f>
    </oc>
    <nc r="E13">
      <f>NETWORKDAYS(C13,D13)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14" start="0" length="0">
    <dxf>
      <border outline="0">
        <left/>
        <right/>
        <top/>
        <bottom/>
      </border>
    </dxf>
  </rfmt>
  <rfmt sheetId="2" sqref="B14" start="0" length="0">
    <dxf>
      <border outline="0">
        <left/>
        <top/>
        <bottom/>
      </border>
    </dxf>
  </rfmt>
  <rcc rId="654" sId="2" numFmtId="19">
    <oc r="C14">
      <v>43711</v>
    </oc>
    <nc r="C14">
      <v>44075</v>
    </nc>
  </rcc>
  <rcc rId="655" sId="2" odxf="1" dxf="1" numFmtId="19">
    <oc r="D14">
      <v>44006</v>
    </oc>
    <nc r="D14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56" sId="2" odxf="1" dxf="1">
    <oc r="E14">
      <f>NETWORKDAYS(C14,D14)</f>
    </oc>
    <nc r="E14">
      <f>NETWORKDAYS(C14,D14)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15" start="0" length="0">
    <dxf>
      <border outline="0">
        <left/>
        <right/>
        <top/>
        <bottom/>
      </border>
    </dxf>
  </rfmt>
  <rfmt sheetId="2" sqref="B15" start="0" length="0">
    <dxf>
      <border outline="0">
        <left/>
        <top/>
        <bottom/>
      </border>
    </dxf>
  </rfmt>
  <rcc rId="657" sId="2" odxf="1" dxf="1" numFmtId="19">
    <oc r="C15">
      <v>43711</v>
    </oc>
    <nc r="C15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58" sId="2" odxf="1" dxf="1" numFmtId="19">
    <oc r="D15">
      <v>44006</v>
    </oc>
    <nc r="D15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59" sId="2" odxf="1" dxf="1">
    <oc r="E15">
      <f>NETWORKDAYS(C15,D15)</f>
    </oc>
    <nc r="E15">
      <f>NETWORKDAYS(C15,D15)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16" start="0" length="0">
    <dxf>
      <border outline="0">
        <left/>
        <right/>
        <top/>
        <bottom/>
      </border>
    </dxf>
  </rfmt>
  <rfmt sheetId="2" sqref="B16" start="0" length="0">
    <dxf>
      <border outline="0">
        <left/>
        <top/>
        <bottom/>
      </border>
    </dxf>
  </rfmt>
  <rcc rId="660" sId="2" numFmtId="19">
    <oc r="C16">
      <v>43711</v>
    </oc>
    <nc r="C16">
      <v>44075</v>
    </nc>
  </rcc>
  <rcc rId="661" sId="2" odxf="1" dxf="1" numFmtId="19">
    <oc r="D16">
      <v>44004</v>
    </oc>
    <nc r="D16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62" sId="2" odxf="1" dxf="1">
    <oc r="E16">
      <f>NETWORKDAYS(C16,D16)</f>
    </oc>
    <nc r="E16">
      <f>NETWORKDAYS(C16,D16)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17" start="0" length="0">
    <dxf>
      <border outline="0">
        <left/>
        <right/>
        <top/>
        <bottom/>
      </border>
    </dxf>
  </rfmt>
  <rfmt sheetId="2" sqref="B17" start="0" length="0">
    <dxf>
      <border outline="0">
        <left/>
        <top/>
        <bottom/>
      </border>
    </dxf>
  </rfmt>
  <rcc rId="663" sId="2" odxf="1" dxf="1" numFmtId="19">
    <oc r="C17">
      <v>43711</v>
    </oc>
    <nc r="C17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64" sId="2" odxf="1" dxf="1" numFmtId="19">
    <oc r="D17">
      <v>44000</v>
    </oc>
    <nc r="D17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65" sId="2" odxf="1" dxf="1">
    <oc r="E17">
      <f>NETWORKDAYS(C17,D17)</f>
    </oc>
    <nc r="E17">
      <f>NETWORKDAYS(C17,D17)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18" start="0" length="0">
    <dxf>
      <border outline="0">
        <left/>
        <right/>
        <top/>
        <bottom/>
      </border>
    </dxf>
  </rfmt>
  <rfmt sheetId="2" sqref="B18" start="0" length="0">
    <dxf>
      <border outline="0">
        <left/>
        <top/>
        <bottom/>
      </border>
    </dxf>
  </rfmt>
  <rcc rId="666" sId="2" numFmtId="19">
    <oc r="C18">
      <v>43711</v>
    </oc>
    <nc r="C18">
      <v>44075</v>
    </nc>
  </rcc>
  <rcc rId="667" sId="2" odxf="1" dxf="1" numFmtId="19">
    <oc r="D18">
      <v>44001</v>
    </oc>
    <nc r="D18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68" sId="2" odxf="1" dxf="1">
    <oc r="E18">
      <f>NETWORKDAYS(C18,D18)</f>
    </oc>
    <nc r="E18">
      <f>NETWORKDAYS(C18,D18)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19" start="0" length="0">
    <dxf>
      <border outline="0">
        <left/>
        <right/>
        <top/>
        <bottom/>
      </border>
    </dxf>
  </rfmt>
  <rfmt sheetId="2" sqref="B19" start="0" length="0">
    <dxf>
      <border outline="0">
        <left/>
        <top/>
        <bottom/>
      </border>
    </dxf>
  </rfmt>
  <rcc rId="669" sId="2" odxf="1" dxf="1" numFmtId="19">
    <oc r="C19">
      <v>43711</v>
    </oc>
    <nc r="C19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70" sId="2" odxf="1" dxf="1" numFmtId="19">
    <oc r="D19">
      <v>44006</v>
    </oc>
    <nc r="D19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71" sId="2" odxf="1" dxf="1">
    <oc r="E19">
      <f>NETWORKDAYS(C19,D19)</f>
    </oc>
    <nc r="E19">
      <f>NETWORKDAYS(C19,D19)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20" start="0" length="0">
    <dxf>
      <border outline="0">
        <left/>
        <right/>
        <top/>
        <bottom/>
      </border>
    </dxf>
  </rfmt>
  <rfmt sheetId="2" sqref="B20" start="0" length="0">
    <dxf>
      <border outline="0">
        <left/>
        <top/>
        <bottom/>
      </border>
    </dxf>
  </rfmt>
  <rcc rId="672" sId="2" numFmtId="19">
    <oc r="C20">
      <v>43711</v>
    </oc>
    <nc r="C20">
      <v>44075</v>
    </nc>
  </rcc>
  <rcc rId="673" sId="2" odxf="1" dxf="1" numFmtId="19">
    <oc r="D20">
      <v>44007</v>
    </oc>
    <nc r="D20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74" sId="2" odxf="1" dxf="1">
    <oc r="E20">
      <f>NETWORKDAYS(C20,D20)</f>
    </oc>
    <nc r="E20">
      <f>NETWORKDAYS(C20,D20)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21" start="0" length="0">
    <dxf>
      <border outline="0">
        <left/>
        <right/>
        <top/>
        <bottom/>
      </border>
    </dxf>
  </rfmt>
  <rfmt sheetId="2" sqref="B21" start="0" length="0">
    <dxf>
      <border outline="0">
        <left/>
        <top/>
        <bottom/>
      </border>
    </dxf>
  </rfmt>
  <rcc rId="675" sId="2" odxf="1" dxf="1" numFmtId="19">
    <oc r="C21">
      <v>43711</v>
    </oc>
    <nc r="C21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76" sId="2" odxf="1" dxf="1" numFmtId="19">
    <oc r="D21">
      <v>44001</v>
    </oc>
    <nc r="D21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77" sId="2" odxf="1" dxf="1">
    <oc r="E21">
      <f>NETWORKDAYS(C21,D21)</f>
    </oc>
    <nc r="E21">
      <f>NETWORKDAYS(C21,D21)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22" start="0" length="0">
    <dxf>
      <border outline="0">
        <left/>
        <right/>
        <top/>
        <bottom/>
      </border>
    </dxf>
  </rfmt>
  <rfmt sheetId="2" sqref="B22" start="0" length="0">
    <dxf>
      <border outline="0">
        <left/>
        <top/>
        <bottom/>
      </border>
    </dxf>
  </rfmt>
  <rcc rId="678" sId="2" numFmtId="19">
    <oc r="C22">
      <v>43711</v>
    </oc>
    <nc r="C22">
      <v>44075</v>
    </nc>
  </rcc>
  <rcc rId="679" sId="2" odxf="1" dxf="1" numFmtId="19">
    <oc r="D22">
      <v>44001</v>
    </oc>
    <nc r="D22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80" sId="2" odxf="1" dxf="1">
    <oc r="E22">
      <f>NETWORKDAYS(C22,D22)</f>
    </oc>
    <nc r="E22">
      <f>NETWORKDAYS(C22,D22)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23" start="0" length="0">
    <dxf>
      <border outline="0">
        <left/>
        <right/>
        <top/>
        <bottom/>
      </border>
    </dxf>
  </rfmt>
  <rfmt sheetId="2" sqref="B23" start="0" length="0">
    <dxf>
      <border outline="0">
        <left/>
        <top/>
        <bottom/>
      </border>
    </dxf>
  </rfmt>
  <rcc rId="681" sId="2" odxf="1" dxf="1" numFmtId="19">
    <oc r="C23">
      <v>43711</v>
    </oc>
    <nc r="C23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82" sId="2" odxf="1" dxf="1" numFmtId="19">
    <oc r="D23">
      <v>44006</v>
    </oc>
    <nc r="D23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83" sId="2" odxf="1" dxf="1">
    <oc r="E23">
      <f>NETWORKDAYS(C23,D23)</f>
    </oc>
    <nc r="E23">
      <f>NETWORKDAYS(C23,D23)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24" start="0" length="0">
    <dxf>
      <border outline="0">
        <left/>
        <right/>
        <top/>
        <bottom/>
      </border>
    </dxf>
  </rfmt>
  <rfmt sheetId="2" sqref="B24" start="0" length="0">
    <dxf>
      <border outline="0">
        <left/>
        <top/>
        <bottom/>
      </border>
    </dxf>
  </rfmt>
  <rcc rId="684" sId="2" numFmtId="19">
    <oc r="C24">
      <v>43711</v>
    </oc>
    <nc r="C24">
      <v>44075</v>
    </nc>
  </rcc>
  <rcc rId="685" sId="2" odxf="1" s="1" dxf="1" numFmtId="19">
    <oc r="D24">
      <v>44008</v>
    </oc>
    <nc r="D24">
      <v>44377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horizontal="general" readingOrder="0"/>
    </ndxf>
  </rcc>
  <rcc rId="686" sId="2" odxf="1" dxf="1">
    <oc r="E24">
      <f>NETWORKDAYS(C24,D24)</f>
    </oc>
    <nc r="E24">
      <f>NETWORKDAYS(C24,D24)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25" start="0" length="0">
    <dxf>
      <border outline="0">
        <left/>
        <right/>
        <top/>
        <bottom/>
      </border>
    </dxf>
  </rfmt>
  <rfmt sheetId="2" sqref="B25" start="0" length="0">
    <dxf>
      <border outline="0">
        <left/>
        <top/>
        <bottom/>
      </border>
    </dxf>
  </rfmt>
  <rcc rId="687" sId="2" odxf="1" dxf="1" numFmtId="19">
    <oc r="C25">
      <v>43711</v>
    </oc>
    <nc r="C25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88" sId="2" odxf="1" dxf="1" numFmtId="19">
    <oc r="D25">
      <v>44001</v>
    </oc>
    <nc r="D25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89" sId="2" odxf="1" dxf="1">
    <oc r="E25">
      <f>NETWORKDAYS(C25,D25)</f>
    </oc>
    <nc r="E25">
      <f>NETWORKDAYS(C25,D25)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26" start="0" length="0">
    <dxf>
      <border outline="0">
        <left/>
        <right/>
        <top/>
        <bottom/>
      </border>
    </dxf>
  </rfmt>
  <rfmt sheetId="2" sqref="B26" start="0" length="0">
    <dxf>
      <border outline="0">
        <left/>
        <top/>
        <bottom/>
      </border>
    </dxf>
  </rfmt>
  <rcc rId="690" sId="2" numFmtId="19">
    <oc r="C26">
      <v>43711</v>
    </oc>
    <nc r="C26">
      <v>44075</v>
    </nc>
  </rcc>
  <rcc rId="691" sId="2" odxf="1" dxf="1" numFmtId="19">
    <oc r="D26">
      <v>44001</v>
    </oc>
    <nc r="D26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92" sId="2" odxf="1" dxf="1">
    <oc r="E26">
      <f>NETWORKDAYS(C26,D26)</f>
    </oc>
    <nc r="E26">
      <f>NETWORKDAYS(C26,D26)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27" start="0" length="0">
    <dxf>
      <border outline="0">
        <left/>
        <right/>
        <top/>
        <bottom/>
      </border>
    </dxf>
  </rfmt>
  <rfmt sheetId="2" sqref="B27" start="0" length="0">
    <dxf>
      <border outline="0">
        <left/>
        <top/>
        <bottom/>
      </border>
    </dxf>
  </rfmt>
  <rcc rId="693" sId="2" odxf="1" dxf="1" numFmtId="19">
    <oc r="C27">
      <v>43711</v>
    </oc>
    <nc r="C27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94" sId="2" odxf="1" dxf="1" numFmtId="19">
    <oc r="D27">
      <v>44005</v>
    </oc>
    <nc r="D27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95" sId="2" odxf="1" dxf="1">
    <oc r="E27">
      <f>NETWORKDAYS(C27,D27)</f>
    </oc>
    <nc r="E27">
      <f>NETWORKDAYS(C27,D27)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28" start="0" length="0">
    <dxf>
      <border outline="0">
        <left/>
        <right/>
        <top/>
        <bottom/>
      </border>
    </dxf>
  </rfmt>
  <rfmt sheetId="2" sqref="B28" start="0" length="0">
    <dxf>
      <border outline="0">
        <left/>
        <top/>
        <bottom/>
      </border>
    </dxf>
  </rfmt>
  <rcc rId="696" sId="2" numFmtId="19">
    <oc r="C28">
      <v>43711</v>
    </oc>
    <nc r="C28">
      <v>44075</v>
    </nc>
  </rcc>
  <rcc rId="697" sId="2" odxf="1" dxf="1" numFmtId="19">
    <oc r="D28">
      <v>44001</v>
    </oc>
    <nc r="D28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698" sId="2" odxf="1" dxf="1">
    <oc r="E28">
      <f>NETWORKDAYS(C28,D28)</f>
    </oc>
    <nc r="E28">
      <f>NETWORKDAYS(C28,D28)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29" start="0" length="0">
    <dxf>
      <border outline="0">
        <left/>
        <right/>
        <top/>
        <bottom/>
      </border>
    </dxf>
  </rfmt>
  <rfmt sheetId="2" sqref="B29" start="0" length="0">
    <dxf>
      <border outline="0">
        <left/>
        <top/>
        <bottom/>
      </border>
    </dxf>
  </rfmt>
  <rcc rId="699" sId="2" odxf="1" dxf="1" numFmtId="19">
    <oc r="C29">
      <v>43711</v>
    </oc>
    <nc r="C29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00" sId="2" odxf="1" s="1" dxf="1" numFmtId="19">
    <oc r="D29">
      <v>44006</v>
    </oc>
    <nc r="D29">
      <v>44377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horizontal="general" readingOrder="0"/>
    </ndxf>
  </rcc>
  <rcc rId="701" sId="2" odxf="1" dxf="1">
    <oc r="E29">
      <f>NETWORKDAYS(C29,D29)</f>
    </oc>
    <nc r="E29">
      <f>NETWORKDAYS(C29,D29)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30" start="0" length="0">
    <dxf>
      <border outline="0">
        <left/>
        <right/>
        <top/>
        <bottom/>
      </border>
    </dxf>
  </rfmt>
  <rfmt sheetId="2" sqref="B30" start="0" length="0">
    <dxf>
      <border outline="0">
        <left/>
        <top/>
        <bottom/>
      </border>
    </dxf>
  </rfmt>
  <rcc rId="702" sId="2" numFmtId="19">
    <oc r="C30">
      <v>43711</v>
    </oc>
    <nc r="C30">
      <v>44075</v>
    </nc>
  </rcc>
  <rcc rId="703" sId="2" odxf="1" dxf="1" numFmtId="19">
    <oc r="D30">
      <v>44004</v>
    </oc>
    <nc r="D30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04" sId="2" odxf="1" dxf="1">
    <oc r="E30">
      <f>NETWORKDAYS(C30,D30)</f>
    </oc>
    <nc r="E30">
      <f>NETWORKDAYS(C30,D30)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31" start="0" length="0">
    <dxf>
      <border outline="0">
        <left/>
        <right/>
        <top/>
        <bottom/>
      </border>
    </dxf>
  </rfmt>
  <rfmt sheetId="2" sqref="B31" start="0" length="0">
    <dxf>
      <border outline="0">
        <left/>
        <top/>
        <bottom/>
      </border>
    </dxf>
  </rfmt>
  <rcc rId="705" sId="2" odxf="1" dxf="1" numFmtId="19">
    <oc r="C31">
      <v>43711</v>
    </oc>
    <nc r="C31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06" sId="2" odxf="1" dxf="1" numFmtId="19">
    <oc r="D31">
      <v>44012</v>
    </oc>
    <nc r="D31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07" sId="2" odxf="1" dxf="1">
    <oc r="E31">
      <f>NETWORKDAYS(C31,D31)</f>
    </oc>
    <nc r="E31">
      <f>NETWORKDAYS(C31,D31)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32" start="0" length="0">
    <dxf>
      <border outline="0">
        <left/>
        <right/>
        <top/>
        <bottom/>
      </border>
    </dxf>
  </rfmt>
  <rfmt sheetId="2" sqref="B32" start="0" length="0">
    <dxf>
      <border outline="0">
        <left/>
        <top/>
        <bottom/>
      </border>
    </dxf>
  </rfmt>
  <rcc rId="708" sId="2" numFmtId="19">
    <oc r="C32">
      <v>43711</v>
    </oc>
    <nc r="C32">
      <v>44075</v>
    </nc>
  </rcc>
  <rcc rId="709" sId="2" odxf="1" dxf="1" numFmtId="19">
    <oc r="D32">
      <v>44000</v>
    </oc>
    <nc r="D32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10" sId="2" odxf="1" dxf="1">
    <oc r="E32">
      <f>NETWORKDAYS(C32,D32)</f>
    </oc>
    <nc r="E32">
      <f>NETWORKDAYS(C32,D32)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33" start="0" length="0">
    <dxf>
      <border outline="0">
        <left/>
        <right/>
        <top/>
        <bottom/>
      </border>
    </dxf>
  </rfmt>
  <rfmt sheetId="2" sqref="B33" start="0" length="0">
    <dxf>
      <border outline="0">
        <left/>
        <top/>
        <bottom/>
      </border>
    </dxf>
  </rfmt>
  <rcc rId="711" sId="2" odxf="1" dxf="1" numFmtId="19">
    <oc r="C33">
      <v>43711</v>
    </oc>
    <nc r="C33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12" sId="2" odxf="1" dxf="1" numFmtId="19">
    <oc r="D33">
      <v>44001</v>
    </oc>
    <nc r="D33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13" sId="2" odxf="1" dxf="1">
    <oc r="E33">
      <f>NETWORKDAYS(C33,D33)</f>
    </oc>
    <nc r="E33">
      <f>NETWORKDAYS(C33,D33)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34" start="0" length="0">
    <dxf>
      <border outline="0">
        <left/>
        <right/>
        <top/>
        <bottom/>
      </border>
    </dxf>
  </rfmt>
  <rfmt sheetId="2" sqref="B34" start="0" length="0">
    <dxf>
      <border outline="0">
        <left/>
        <top/>
        <bottom/>
      </border>
    </dxf>
  </rfmt>
  <rcc rId="714" sId="2" numFmtId="19">
    <oc r="C34">
      <v>43711</v>
    </oc>
    <nc r="C34">
      <v>44075</v>
    </nc>
  </rcc>
  <rcc rId="715" sId="2" odxf="1" dxf="1" numFmtId="19">
    <oc r="D34">
      <v>44001</v>
    </oc>
    <nc r="D34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16" sId="2" odxf="1" dxf="1">
    <oc r="E34">
      <f>NETWORKDAYS(C34,D34)</f>
    </oc>
    <nc r="E34">
      <f>NETWORKDAYS(C34,D34)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35" start="0" length="0">
    <dxf>
      <border outline="0">
        <left/>
        <right/>
        <top/>
        <bottom/>
      </border>
    </dxf>
  </rfmt>
  <rfmt sheetId="2" sqref="B35" start="0" length="0">
    <dxf>
      <border outline="0">
        <left/>
        <top/>
        <bottom/>
      </border>
    </dxf>
  </rfmt>
  <rcc rId="717" sId="2" odxf="1" dxf="1" numFmtId="19">
    <oc r="C35">
      <v>43711</v>
    </oc>
    <nc r="C35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18" sId="2" odxf="1" dxf="1" numFmtId="19">
    <oc r="D35">
      <v>44001</v>
    </oc>
    <nc r="D35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19" sId="2" odxf="1" dxf="1">
    <oc r="E35">
      <f>NETWORKDAYS(C35,D35)</f>
    </oc>
    <nc r="E35">
      <f>NETWORKDAYS(C35,D35)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36" start="0" length="0">
    <dxf>
      <border outline="0">
        <left/>
        <right/>
        <top/>
        <bottom/>
      </border>
    </dxf>
  </rfmt>
  <rfmt sheetId="2" sqref="B36" start="0" length="0">
    <dxf>
      <border outline="0">
        <left/>
        <top/>
        <bottom/>
      </border>
    </dxf>
  </rfmt>
  <rcc rId="720" sId="2" numFmtId="19">
    <oc r="C36">
      <v>43711</v>
    </oc>
    <nc r="C36">
      <v>44075</v>
    </nc>
  </rcc>
  <rcc rId="721" sId="2" odxf="1" dxf="1" numFmtId="19">
    <oc r="D36">
      <v>44001</v>
    </oc>
    <nc r="D36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22" sId="2" odxf="1" dxf="1">
    <oc r="E36">
      <f>NETWORKDAYS(C36,D36)</f>
    </oc>
    <nc r="E36">
      <f>NETWORKDAYS(C36,D36)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37" start="0" length="0">
    <dxf>
      <border outline="0">
        <left/>
        <right/>
        <top/>
        <bottom/>
      </border>
    </dxf>
  </rfmt>
  <rfmt sheetId="2" sqref="B37" start="0" length="0">
    <dxf>
      <border outline="0">
        <left/>
        <top/>
        <bottom/>
      </border>
    </dxf>
  </rfmt>
  <rcc rId="723" sId="2" odxf="1" dxf="1" numFmtId="19">
    <oc r="C37">
      <v>43711</v>
    </oc>
    <nc r="C37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24" sId="2" odxf="1" dxf="1" numFmtId="19">
    <oc r="D37">
      <v>44008</v>
    </oc>
    <nc r="D37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25" sId="2" odxf="1" dxf="1">
    <oc r="E37">
      <f>NETWORKDAYS(C37,D37)</f>
    </oc>
    <nc r="E37">
      <f>NETWORKDAYS(C37,D37)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38" start="0" length="0">
    <dxf>
      <border outline="0">
        <left/>
        <right/>
        <top/>
        <bottom/>
      </border>
    </dxf>
  </rfmt>
  <rfmt sheetId="2" sqref="B38" start="0" length="0">
    <dxf>
      <border outline="0">
        <left/>
        <top/>
        <bottom/>
      </border>
    </dxf>
  </rfmt>
  <rcc rId="726" sId="2" numFmtId="19">
    <oc r="C38">
      <v>43711</v>
    </oc>
    <nc r="C38">
      <v>44075</v>
    </nc>
  </rcc>
  <rcc rId="727" sId="2" odxf="1" dxf="1" numFmtId="19">
    <oc r="D38">
      <v>44001</v>
    </oc>
    <nc r="D38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28" sId="2" odxf="1" dxf="1">
    <oc r="E38">
      <f>NETWORKDAYS(C38,D38)</f>
    </oc>
    <nc r="E38">
      <f>NETWORKDAYS(C38,D38)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39" start="0" length="0">
    <dxf>
      <border outline="0">
        <left/>
        <right/>
        <top/>
        <bottom/>
      </border>
    </dxf>
  </rfmt>
  <rfmt sheetId="2" sqref="B39" start="0" length="0">
    <dxf>
      <border outline="0">
        <left/>
        <top/>
        <bottom/>
      </border>
    </dxf>
  </rfmt>
  <rcc rId="729" sId="2" odxf="1" dxf="1" numFmtId="19">
    <oc r="C39">
      <v>43711</v>
    </oc>
    <nc r="C39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30" sId="2" odxf="1" dxf="1" numFmtId="19">
    <oc r="D39">
      <v>44001</v>
    </oc>
    <nc r="D39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31" sId="2" odxf="1" dxf="1">
    <oc r="E39">
      <f>NETWORKDAYS(C39,D39)</f>
    </oc>
    <nc r="E39">
      <f>NETWORKDAYS(C39,D39)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40" start="0" length="0">
    <dxf>
      <border outline="0">
        <left/>
        <right/>
        <top/>
        <bottom/>
      </border>
    </dxf>
  </rfmt>
  <rfmt sheetId="2" sqref="B40" start="0" length="0">
    <dxf>
      <border outline="0">
        <left/>
        <top/>
        <bottom/>
      </border>
    </dxf>
  </rfmt>
  <rcc rId="732" sId="2" numFmtId="19">
    <oc r="C40">
      <v>43711</v>
    </oc>
    <nc r="C40">
      <v>44075</v>
    </nc>
  </rcc>
  <rcc rId="733" sId="2" odxf="1" dxf="1" numFmtId="19">
    <oc r="D40">
      <v>44006</v>
    </oc>
    <nc r="D40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34" sId="2" odxf="1" dxf="1">
    <oc r="E40">
      <f>NETWORKDAYS(C40,D40)</f>
    </oc>
    <nc r="E40">
      <f>NETWORKDAYS(C40,D40)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41" start="0" length="0">
    <dxf>
      <border outline="0">
        <left/>
        <right/>
        <top/>
        <bottom/>
      </border>
    </dxf>
  </rfmt>
  <rfmt sheetId="2" sqref="B41" start="0" length="0">
    <dxf>
      <border outline="0">
        <left/>
        <top/>
        <bottom/>
      </border>
    </dxf>
  </rfmt>
  <rcc rId="735" sId="2" odxf="1" dxf="1" numFmtId="19">
    <oc r="C41">
      <v>43711</v>
    </oc>
    <nc r="C41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36" sId="2" odxf="1" dxf="1" numFmtId="19">
    <oc r="D41">
      <v>43999</v>
    </oc>
    <nc r="D41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37" sId="2" odxf="1" dxf="1">
    <oc r="E41">
      <f>NETWORKDAYS(C41,D41)</f>
    </oc>
    <nc r="E41">
      <f>NETWORKDAYS(C41,D41)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42" start="0" length="0">
    <dxf>
      <border outline="0">
        <left/>
        <right/>
        <top/>
        <bottom/>
      </border>
    </dxf>
  </rfmt>
  <rfmt sheetId="2" sqref="B42" start="0" length="0">
    <dxf>
      <border outline="0">
        <left/>
        <top/>
        <bottom/>
      </border>
    </dxf>
  </rfmt>
  <rcc rId="738" sId="2" numFmtId="19">
    <oc r="C42">
      <v>43711</v>
    </oc>
    <nc r="C42">
      <v>44075</v>
    </nc>
  </rcc>
  <rcc rId="739" sId="2" odxf="1" dxf="1" numFmtId="19">
    <oc r="D42">
      <v>44011</v>
    </oc>
    <nc r="D42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40" sId="2" odxf="1" dxf="1">
    <oc r="E42">
      <f>NETWORKDAYS(C42,D42)</f>
    </oc>
    <nc r="E42">
      <f>NETWORKDAYS(C42,D42)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43" start="0" length="0">
    <dxf>
      <border outline="0">
        <left/>
        <right/>
        <top/>
        <bottom/>
      </border>
    </dxf>
  </rfmt>
  <rfmt sheetId="2" sqref="B43" start="0" length="0">
    <dxf>
      <border outline="0">
        <left/>
        <top/>
        <bottom/>
      </border>
    </dxf>
  </rfmt>
  <rcc rId="741" sId="2" odxf="1" dxf="1" numFmtId="19">
    <oc r="C43">
      <v>43711</v>
    </oc>
    <nc r="C43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42" sId="2" odxf="1" dxf="1" numFmtId="19">
    <oc r="D43">
      <v>44000</v>
    </oc>
    <nc r="D43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43" sId="2" odxf="1" dxf="1">
    <oc r="E43">
      <f>NETWORKDAYS(C43,D43)</f>
    </oc>
    <nc r="E43">
      <f>NETWORKDAYS(C43,D43)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44" start="0" length="0">
    <dxf>
      <border outline="0">
        <left/>
        <right/>
        <top/>
        <bottom/>
      </border>
    </dxf>
  </rfmt>
  <rfmt sheetId="2" sqref="B44" start="0" length="0">
    <dxf>
      <border outline="0">
        <left/>
        <top/>
        <bottom/>
      </border>
    </dxf>
  </rfmt>
  <rcc rId="744" sId="2" numFmtId="19">
    <oc r="C44">
      <v>43712</v>
    </oc>
    <nc r="C44">
      <v>44075</v>
    </nc>
  </rcc>
  <rcc rId="745" sId="2" odxf="1" dxf="1" numFmtId="19">
    <oc r="D44">
      <v>44007</v>
    </oc>
    <nc r="D44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46" sId="2" odxf="1" dxf="1">
    <oc r="E44">
      <f>NETWORKDAYS(C44,D44)</f>
    </oc>
    <nc r="E44">
      <f>NETWORKDAYS(C44,D44)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45" start="0" length="0">
    <dxf>
      <border outline="0">
        <left/>
        <right/>
        <top/>
        <bottom/>
      </border>
    </dxf>
  </rfmt>
  <rfmt sheetId="2" sqref="B45" start="0" length="0">
    <dxf>
      <border outline="0">
        <left/>
        <top/>
        <bottom/>
      </border>
    </dxf>
  </rfmt>
  <rcc rId="747" sId="2" odxf="1" dxf="1" numFmtId="19">
    <oc r="C45">
      <v>43711</v>
    </oc>
    <nc r="C45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48" sId="2" odxf="1" dxf="1" numFmtId="19">
    <oc r="D45">
      <v>44001</v>
    </oc>
    <nc r="D45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49" sId="2" odxf="1" dxf="1">
    <oc r="E45">
      <f>NETWORKDAYS(C45,D45)</f>
    </oc>
    <nc r="E45">
      <f>NETWORKDAYS(C45,D45)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46" start="0" length="0">
    <dxf>
      <border outline="0">
        <left/>
        <right/>
        <top/>
        <bottom/>
      </border>
    </dxf>
  </rfmt>
  <rfmt sheetId="2" sqref="B46" start="0" length="0">
    <dxf>
      <border outline="0">
        <left/>
        <top/>
        <bottom/>
      </border>
    </dxf>
  </rfmt>
  <rcc rId="750" sId="2" numFmtId="19">
    <oc r="C46">
      <v>43711</v>
    </oc>
    <nc r="C46">
      <v>44075</v>
    </nc>
  </rcc>
  <rcc rId="751" sId="2" odxf="1" dxf="1" numFmtId="19">
    <oc r="D46">
      <v>44001</v>
    </oc>
    <nc r="D46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52" sId="2" odxf="1" dxf="1">
    <oc r="E46">
      <f>NETWORKDAYS(C46,D46)</f>
    </oc>
    <nc r="E46">
      <f>NETWORKDAYS(C46,D46)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753" sId="2" odxf="1" dxf="1">
    <oc r="A47">
      <v>10800</v>
    </oc>
    <nc r="A47">
      <v>10810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754" sId="2" odxf="1" dxf="1">
    <oc r="B47" t="inlineStr">
      <is>
        <t>Livingston</t>
      </is>
    </oc>
    <nc r="B47" t="inlineStr">
      <is>
        <t>Gouverneur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755" sId="2" odxf="1" dxf="1" numFmtId="19">
    <oc r="C47">
      <v>43347</v>
    </oc>
    <nc r="C47">
      <v>44075</v>
    </nc>
    <odxf>
      <font>
        <sz val="11"/>
        <color theme="1"/>
        <name val="Arial"/>
        <scheme val="none"/>
      </font>
      <fill>
        <patternFill patternType="solid">
          <bgColor rgb="FFFFFF00"/>
        </patternFill>
      </fill>
    </odxf>
    <ndxf>
      <font>
        <sz val="11"/>
        <color theme="1"/>
        <name val="Arial"/>
        <scheme val="none"/>
      </font>
      <fill>
        <patternFill patternType="none">
          <bgColor indexed="65"/>
        </patternFill>
      </fill>
    </ndxf>
  </rcc>
  <rcc rId="756" sId="2" odxf="1" dxf="1" numFmtId="19">
    <oc r="D47">
      <v>43642</v>
    </oc>
    <nc r="D47">
      <v>44377</v>
    </nc>
    <odxf>
      <font>
        <sz val="11"/>
        <color theme="1"/>
        <name val="Arial"/>
        <scheme val="none"/>
      </font>
      <fill>
        <patternFill patternType="solid">
          <bgColor rgb="FFFFFF00"/>
        </patternFill>
      </fill>
    </odxf>
    <ndxf>
      <font>
        <sz val="11"/>
        <color theme="1"/>
        <name val="Arial"/>
        <scheme val="none"/>
      </font>
      <fill>
        <patternFill patternType="none">
          <bgColor indexed="65"/>
        </patternFill>
      </fill>
    </ndxf>
  </rcc>
  <rcc rId="757" sId="2" odxf="1" dxf="1">
    <oc r="E47">
      <f>NETWORKDAYS(C47,D47)</f>
    </oc>
    <nc r="E47">
      <f>NETWORKDAYS(C47,D47)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758" sId="2" odxf="1" dxf="1">
    <oc r="A48">
      <v>10810</v>
    </oc>
    <nc r="A48">
      <v>10820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759" sId="2" odxf="1" dxf="1">
    <oc r="B48" t="inlineStr">
      <is>
        <t>Gouverneur</t>
      </is>
    </oc>
    <nc r="B48" t="inlineStr">
      <is>
        <t>Willard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760" sId="2" numFmtId="19">
    <oc r="C48">
      <v>43711</v>
    </oc>
    <nc r="C48">
      <v>44075</v>
    </nc>
  </rcc>
  <rcc rId="761" sId="2" odxf="1" dxf="1" numFmtId="19">
    <oc r="D48">
      <v>44008</v>
    </oc>
    <nc r="D48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62" sId="2" odxf="1" dxf="1">
    <oc r="E48">
      <f>NETWORKDAYS(C48,D48)</f>
    </oc>
    <nc r="E48">
      <f>NETWORKDAYS(C48,D48)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763" sId="2" odxf="1" dxf="1">
    <oc r="A49">
      <v>10820</v>
    </oc>
    <nc r="A49">
      <v>10840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764" sId="2" odxf="1" dxf="1">
    <oc r="B49" t="inlineStr">
      <is>
        <t>Willard</t>
      </is>
    </oc>
    <nc r="B49" t="inlineStr">
      <is>
        <t>Upstate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765" sId="2" odxf="1" dxf="1" numFmtId="19">
    <oc r="C49">
      <v>43711</v>
    </oc>
    <nc r="C49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66" sId="2" odxf="1" dxf="1" numFmtId="19">
    <oc r="D49">
      <v>44007</v>
    </oc>
    <nc r="D49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67" sId="2" odxf="1" dxf="1">
    <oc r="E49">
      <f>NETWORKDAYS(C49,D49)</f>
    </oc>
    <nc r="E49">
      <f>NETWORKDAYS(C49,D49)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768" sId="2" odxf="1" dxf="1">
    <oc r="A50">
      <v>10840</v>
    </oc>
    <nc r="A50">
      <v>10850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769" sId="2" odxf="1" dxf="1">
    <oc r="B50" t="inlineStr">
      <is>
        <t>Upstate</t>
      </is>
    </oc>
    <nc r="B50" t="inlineStr">
      <is>
        <t>Hale Creek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770" sId="2" numFmtId="19">
    <oc r="C50">
      <v>43711</v>
    </oc>
    <nc r="C50">
      <v>44075</v>
    </nc>
  </rcc>
  <rcc rId="771" sId="2" odxf="1" dxf="1" numFmtId="19">
    <oc r="D50">
      <v>44001</v>
    </oc>
    <nc r="D50">
      <v>44377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72" sId="2" odxf="1" dxf="1">
    <oc r="E50">
      <f>NETWORKDAYS(C50,D50)</f>
    </oc>
    <nc r="E50">
      <f>NETWORKDAYS(C50,D50)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773" sId="2" odxf="1" dxf="1">
    <oc r="A51">
      <v>10850</v>
    </oc>
    <nc r="A51">
      <v>11260</v>
    </nc>
    <odxf>
      <font>
        <sz val="11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border outline="0">
        <left/>
        <right/>
        <top/>
        <bottom/>
      </border>
    </ndxf>
  </rcc>
  <rcc rId="774" sId="2" odxf="1" dxf="1">
    <oc r="B51" t="inlineStr">
      <is>
        <t>Hale Creek</t>
      </is>
    </oc>
    <nc r="B51" t="inlineStr">
      <is>
        <t>NYS School for the Blind</t>
      </is>
    </nc>
    <odxf>
      <font>
        <sz val="11"/>
        <name val="Arial"/>
        <scheme val="none"/>
      </font>
      <alignment horizontal="left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alignment horizontal="general" vertical="bottom" readingOrder="0"/>
      <border outline="0">
        <left/>
        <top/>
        <bottom/>
      </border>
    </ndxf>
  </rcc>
  <rcc rId="775" sId="2" odxf="1" s="1" dxf="1" numFmtId="19">
    <oc r="C51">
      <v>43711</v>
    </oc>
    <nc r="C51">
      <v>44076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1"/>
        <color auto="1"/>
        <name val="Arial"/>
        <scheme val="none"/>
      </font>
      <alignment horizontal="center" readingOrder="0"/>
    </ndxf>
  </rcc>
  <rcc rId="776" sId="2" odxf="1" s="1" dxf="1" numFmtId="19">
    <oc r="D51">
      <v>43999</v>
    </oc>
    <nc r="D51">
      <v>44371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1"/>
        <color auto="1"/>
        <name val="Arial"/>
        <scheme val="none"/>
      </font>
    </ndxf>
  </rcc>
  <rcc rId="777" sId="2" odxf="1" dxf="1">
    <oc r="E51">
      <f>NETWORKDAYS(C51,D51)</f>
    </oc>
    <nc r="E51">
      <f>NETWORKDAYS(C51,D51)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778" sId="2" odxf="1" dxf="1">
    <oc r="A52">
      <v>11260</v>
    </oc>
    <nc r="A52">
      <v>11270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779" sId="2" odxf="1" dxf="1">
    <oc r="B52" t="inlineStr">
      <is>
        <t>NYS School for the Blind</t>
      </is>
    </oc>
    <nc r="B52" t="inlineStr">
      <is>
        <t>NYS School for the Deaf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780" sId="2" odxf="1" s="1" dxf="1" numFmtId="19">
    <oc r="C52">
      <v>43711</v>
    </oc>
    <nc r="C52">
      <v>44076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1"/>
        <color theme="1"/>
        <name val="Arial"/>
        <scheme val="none"/>
      </font>
      <alignment horizontal="general" readingOrder="0"/>
    </ndxf>
  </rcc>
  <rcc rId="781" sId="2" odxf="1" s="1" dxf="1" numFmtId="19">
    <oc r="D52">
      <v>44007</v>
    </oc>
    <nc r="D52">
      <v>44372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1"/>
        <color theme="1"/>
        <name val="Arial"/>
        <scheme val="none"/>
      </font>
    </ndxf>
  </rcc>
  <rcc rId="782" sId="2" odxf="1" dxf="1">
    <oc r="E52">
      <f>NETWORKDAYS(C52,D52)</f>
    </oc>
    <nc r="E52">
      <f>NETWORKDAYS(C52,D52)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783" sId="2" odxf="1" dxf="1">
    <oc r="A53">
      <v>11270</v>
    </oc>
    <nc r="A53">
      <v>25000</v>
    </nc>
    <o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solid">
          <bgColor theme="2"/>
        </patternFill>
      </fill>
      <border outline="0">
        <left/>
        <right/>
        <top/>
        <bottom/>
      </border>
    </ndxf>
  </rcc>
  <rcc rId="784" sId="2" odxf="1" dxf="1">
    <oc r="B53" t="inlineStr">
      <is>
        <t>NYS School for the Deaf</t>
      </is>
    </oc>
    <nc r="B53" t="inlineStr">
      <is>
        <t>Office of Children and Family Services</t>
      </is>
    </nc>
    <odxf>
      <fill>
        <patternFill patternType="none">
          <bgColor indexed="6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fill>
        <patternFill patternType="solid">
          <bgColor theme="2"/>
        </patternFill>
      </fill>
      <border outline="0">
        <left/>
        <top/>
        <bottom/>
      </border>
    </ndxf>
  </rcc>
  <rcc rId="785" sId="2" odxf="1" s="1" dxf="1" numFmtId="19">
    <oc r="C53">
      <v>43711</v>
    </oc>
    <nc r="C53">
      <v>44082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1"/>
        <color auto="1"/>
        <name val="Arial"/>
        <scheme val="none"/>
      </font>
      <fill>
        <patternFill patternType="solid">
          <bgColor theme="2"/>
        </patternFill>
      </fill>
      <alignment horizontal="center" readingOrder="0"/>
    </ndxf>
  </rcc>
  <rcc rId="786" sId="2" odxf="1" s="1" dxf="1" numFmtId="19">
    <oc r="D53">
      <v>44007</v>
    </oc>
    <nc r="D53">
      <v>44372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1"/>
        <color auto="1"/>
        <name val="Arial"/>
        <scheme val="none"/>
      </font>
      <fill>
        <patternFill patternType="solid">
          <bgColor theme="2"/>
        </patternFill>
      </fill>
    </ndxf>
  </rcc>
  <rcc rId="787" sId="2" odxf="1" dxf="1">
    <oc r="E53">
      <f>NETWORKDAYS(C53,D53)</f>
    </oc>
    <nc r="E53">
      <f>NETWORKDAYS(C53,D53)</f>
    </nc>
    <odxf>
      <fill>
        <patternFill patternType="none">
          <bgColor indexed="6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solid">
          <bgColor theme="2"/>
        </patternFill>
      </fill>
      <border outline="0">
        <right/>
        <top/>
        <bottom/>
      </border>
    </ndxf>
  </rcc>
  <rcc rId="788" sId="2" odxf="1" dxf="1">
    <oc r="A54">
      <v>25000</v>
    </oc>
    <nc r="A54">
      <v>50010</v>
    </nc>
    <odxf>
      <font>
        <sz val="11"/>
        <color theme="1"/>
        <name val="Arial"/>
        <scheme val="none"/>
      </font>
      <fill>
        <patternFill patternType="solid">
          <bgColor theme="8" tint="0.39997558519241921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ndxf>
  </rcc>
  <rcc rId="789" sId="2" odxf="1" dxf="1">
    <oc r="B54" t="inlineStr">
      <is>
        <t>Office of Children and Family Services</t>
      </is>
    </oc>
    <nc r="B54" t="inlineStr">
      <is>
        <t>Binghamton Adult</t>
      </is>
    </nc>
    <odxf>
      <font>
        <sz val="11"/>
        <color theme="1"/>
        <name val="Arial"/>
        <scheme val="none"/>
      </font>
      <alignment horizontal="general" vertical="bottom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alignment horizontal="left" vertical="top" readingOrder="0"/>
      <border outline="0">
        <left/>
        <top/>
        <bottom/>
      </border>
    </ndxf>
  </rcc>
  <rcc rId="790" sId="2" odxf="1" s="1" dxf="1" numFmtId="19">
    <oc r="C54">
      <v>43712</v>
    </oc>
    <nc r="C54">
      <v>44075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ill>
        <patternFill patternType="none">
          <bgColor indexed="65"/>
        </patternFill>
      </fill>
      <alignment horizontal="general" readingOrder="0"/>
    </ndxf>
  </rcc>
  <rcc rId="791" sId="2" odxf="1" s="1" dxf="1" numFmtId="19">
    <oc r="D54">
      <v>44008</v>
    </oc>
    <nc r="D54">
      <v>44372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solid">
          <fgColor indexed="64"/>
          <bgColor theme="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1"/>
        <color theme="1"/>
        <name val="Arial"/>
        <scheme val="none"/>
      </font>
      <fill>
        <patternFill patternType="none">
          <bgColor indexed="65"/>
        </patternFill>
      </fill>
    </ndxf>
  </rcc>
  <rcc rId="792" sId="2" odxf="1" dxf="1">
    <oc r="E54">
      <f>NETWORKDAYS(C54,D54)</f>
    </oc>
    <nc r="E54">
      <f>NETWORKDAYS(C54,D54)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793" sId="2" odxf="1" dxf="1">
    <oc r="A55">
      <v>50010</v>
    </oc>
    <nc r="A55">
      <v>50020</v>
    </nc>
    <odxf>
      <font>
        <sz val="11"/>
        <color theme="1"/>
        <name val="Arial"/>
        <scheme val="none"/>
      </font>
      <fill>
        <patternFill patternType="solid">
          <bgColor theme="8" tint="0.39997558519241921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ndxf>
  </rcc>
  <rcc rId="794" sId="2" odxf="1" dxf="1">
    <oc r="B55" t="inlineStr">
      <is>
        <t>Binghamton Adult</t>
      </is>
    </oc>
    <nc r="B55" t="inlineStr">
      <is>
        <t>Kingsboro</t>
      </is>
    </nc>
    <odxf>
      <font>
        <sz val="11"/>
        <color theme="1"/>
        <name val="Arial"/>
        <scheme val="none"/>
      </font>
      <alignment horizontal="general" vertical="bottom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alignment horizontal="left" vertical="top" readingOrder="0"/>
      <border outline="0">
        <left/>
        <top/>
        <bottom/>
      </border>
    </ndxf>
  </rcc>
  <rcc rId="795" sId="2" odxf="1" dxf="1" numFmtId="19">
    <oc r="C55">
      <v>43709</v>
    </oc>
    <nc r="C55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796" sId="2" numFmtId="19">
    <oc r="D55">
      <v>44008</v>
    </oc>
    <nc r="D55">
      <v>44372</v>
    </nc>
  </rcc>
  <rcc rId="797" sId="2" odxf="1" dxf="1">
    <oc r="E55">
      <v>210</v>
    </oc>
    <nc r="E55">
      <f>NETWORKDAYS(C55,D55)</f>
    </nc>
    <odxf>
      <font>
        <sz val="11"/>
        <color theme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border outline="0">
        <right/>
        <top/>
        <bottom/>
      </border>
    </ndxf>
  </rcc>
  <rcc rId="798" sId="2" odxf="1" dxf="1">
    <oc r="A56">
      <v>50020</v>
    </oc>
    <nc r="A56">
      <v>50030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799" sId="2" odxf="1" dxf="1">
    <oc r="B56" t="inlineStr">
      <is>
        <t>Kingsboro</t>
      </is>
    </oc>
    <nc r="B56" t="inlineStr">
      <is>
        <t>Buffalo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00" sId="2" odxf="1" s="1" dxf="1" numFmtId="19">
    <oc r="C56">
      <v>43709</v>
    </oc>
    <nc r="C56">
      <v>44075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horizontal="general" readingOrder="0"/>
    </ndxf>
  </rcc>
  <rcc rId="801" sId="2" numFmtId="19">
    <oc r="D56">
      <v>43997</v>
    </oc>
    <nc r="D56">
      <v>44372</v>
    </nc>
  </rcc>
  <rcc rId="802" sId="2" odxf="1" dxf="1">
    <oc r="E56">
      <f>NETWORKDAYS(C56,D56)</f>
    </oc>
    <nc r="E56">
      <f>NETWORKDAYS(C56,D56)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03" sId="2" odxf="1" dxf="1">
    <oc r="A57">
      <v>50030</v>
    </oc>
    <nc r="A57">
      <v>50080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04" sId="2" odxf="1" dxf="1">
    <oc r="B57" t="inlineStr">
      <is>
        <t>Buffalo</t>
      </is>
    </oc>
    <nc r="B57" t="inlineStr">
      <is>
        <t>Manhattan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05" sId="2" odxf="1" dxf="1" numFmtId="19">
    <oc r="C57">
      <v>43709</v>
    </oc>
    <nc r="C57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806" sId="2" numFmtId="19">
    <oc r="D57">
      <v>44006</v>
    </oc>
    <nc r="D57">
      <v>44372</v>
    </nc>
  </rcc>
  <rcc rId="807" sId="2" odxf="1" dxf="1">
    <oc r="E57">
      <f>NETWORKDAYS(C57,D57)</f>
    </oc>
    <nc r="E57">
      <f>NETWORKDAYS(C57,D57)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08" sId="2" odxf="1" dxf="1">
    <oc r="A58">
      <v>50080</v>
    </oc>
    <nc r="A58">
      <v>50150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09" sId="2" odxf="1" dxf="1">
    <oc r="B58" t="inlineStr">
      <is>
        <t>Manhattan</t>
      </is>
    </oc>
    <nc r="B58" t="inlineStr">
      <is>
        <t>Creedmoor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10" sId="2" odxf="1" s="1" dxf="1" numFmtId="19">
    <oc r="C58">
      <v>43709</v>
    </oc>
    <nc r="C58">
      <v>44075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horizontal="general" readingOrder="0"/>
    </ndxf>
  </rcc>
  <rcc rId="811" sId="2" numFmtId="19">
    <oc r="D58">
      <v>44006</v>
    </oc>
    <nc r="D58">
      <v>44372</v>
    </nc>
  </rcc>
  <rcc rId="812" sId="2" odxf="1" dxf="1">
    <oc r="E58">
      <f>NETWORKDAYS(C58,D58)</f>
    </oc>
    <nc r="E58">
      <f>NETWORKDAYS(C58,D58)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13" sId="2" odxf="1" dxf="1">
    <oc r="A59">
      <v>50150</v>
    </oc>
    <nc r="A59">
      <v>50170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14" sId="2" odxf="1" dxf="1">
    <oc r="B59" t="inlineStr">
      <is>
        <t>Creedmoor</t>
      </is>
    </oc>
    <nc r="B59" t="inlineStr">
      <is>
        <t>Rockland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15" sId="2" odxf="1" dxf="1" numFmtId="19">
    <oc r="C59">
      <v>43709</v>
    </oc>
    <nc r="C59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816" sId="2" numFmtId="19">
    <oc r="D59">
      <v>44008</v>
    </oc>
    <nc r="D59">
      <v>44372</v>
    </nc>
  </rcc>
  <rcc rId="817" sId="2" odxf="1" dxf="1">
    <oc r="E59">
      <f>NETWORKDAYS(C59,D59)</f>
    </oc>
    <nc r="E59">
      <f>NETWORKDAYS(C59,D59)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18" sId="2" odxf="1" dxf="1">
    <oc r="A60">
      <v>50170</v>
    </oc>
    <nc r="A60">
      <v>50200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19" sId="2" odxf="1" dxf="1">
    <oc r="B60" t="inlineStr">
      <is>
        <t>Rockland</t>
      </is>
    </oc>
    <nc r="B60" t="inlineStr">
      <is>
        <t>Pilgrim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20" sId="2" odxf="1" s="1" dxf="1" numFmtId="19">
    <oc r="C60">
      <v>43709</v>
    </oc>
    <nc r="C60">
      <v>44075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horizontal="general" readingOrder="0"/>
    </ndxf>
  </rcc>
  <rcc rId="821" sId="2" numFmtId="19">
    <oc r="D60">
      <v>44008</v>
    </oc>
    <nc r="D60">
      <v>44372</v>
    </nc>
  </rcc>
  <rcc rId="822" sId="2" odxf="1" dxf="1">
    <oc r="E60">
      <f>NETWORKDAYS(C60,D60)</f>
    </oc>
    <nc r="E60">
      <f>NETWORKDAYS(C60,D60)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23" sId="2" odxf="1" dxf="1">
    <oc r="A61">
      <v>50200</v>
    </oc>
    <nc r="A61">
      <v>50310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24" sId="2" odxf="1" dxf="1">
    <oc r="B61" t="inlineStr">
      <is>
        <t>Pilgrim</t>
      </is>
    </oc>
    <nc r="B61" t="inlineStr">
      <is>
        <t>Bronx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25" sId="2" odxf="1" dxf="1" numFmtId="19">
    <oc r="C61">
      <v>43709</v>
    </oc>
    <nc r="C61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826" sId="2" numFmtId="19">
    <oc r="D61">
      <v>44008</v>
    </oc>
    <nc r="D61">
      <v>44372</v>
    </nc>
  </rcc>
  <rcc rId="827" sId="2" odxf="1" dxf="1">
    <oc r="E61">
      <f>NETWORKDAYS(C61,D61)</f>
    </oc>
    <nc r="E61">
      <f>NETWORKDAYS(C61,D61)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28" sId="2" odxf="1" dxf="1">
    <oc r="A62">
      <v>50310</v>
    </oc>
    <nc r="A62">
      <v>50350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29" sId="2" odxf="1" dxf="1">
    <oc r="B62" t="inlineStr">
      <is>
        <t>Bronx</t>
      </is>
    </oc>
    <nc r="B62" t="inlineStr">
      <is>
        <t>Kirby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30" sId="2" odxf="1" s="1" dxf="1" numFmtId="19">
    <oc r="C62">
      <v>43709</v>
    </oc>
    <nc r="C62">
      <v>44075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horizontal="general" readingOrder="0"/>
    </ndxf>
  </rcc>
  <rcc rId="831" sId="2" numFmtId="19">
    <oc r="D62">
      <v>44008</v>
    </oc>
    <nc r="D62">
      <v>44372</v>
    </nc>
  </rcc>
  <rcc rId="832" sId="2" odxf="1" dxf="1">
    <oc r="E62">
      <f>NETWORKDAYS(C62,D62)</f>
    </oc>
    <nc r="E62">
      <f>NETWORKDAYS(C62,D62)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33" sId="2" odxf="1" dxf="1">
    <oc r="A63">
      <v>50350</v>
    </oc>
    <nc r="A63">
      <v>50390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34" sId="2" odxf="1" dxf="1">
    <oc r="B63" t="inlineStr">
      <is>
        <t>Kirby</t>
      </is>
    </oc>
    <nc r="B63" t="inlineStr">
      <is>
        <t>Central NY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35" sId="2" odxf="1" dxf="1" numFmtId="19">
    <oc r="C63">
      <v>43709</v>
    </oc>
    <nc r="C63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836" sId="2" numFmtId="19">
    <oc r="D63">
      <v>44008</v>
    </oc>
    <nc r="D63">
      <v>44372</v>
    </nc>
  </rcc>
  <rcc rId="837" sId="2" odxf="1" dxf="1">
    <oc r="E63">
      <f>NETWORKDAYS(C63,D63)</f>
    </oc>
    <nc r="E63">
      <f>NETWORKDAYS(C63,D63)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38" sId="2" odxf="1" dxf="1">
    <oc r="A64">
      <v>50390</v>
    </oc>
    <nc r="A64">
      <v>50440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39" sId="2" odxf="1" dxf="1">
    <oc r="B64" t="inlineStr">
      <is>
        <t>Central NY</t>
      </is>
    </oc>
    <nc r="B64" t="inlineStr">
      <is>
        <t>Mid-Hudson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40" sId="2" odxf="1" s="1" dxf="1" numFmtId="19">
    <oc r="C64">
      <v>43709</v>
    </oc>
    <nc r="C64">
      <v>44075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horizontal="general" readingOrder="0"/>
    </ndxf>
  </rcc>
  <rcc rId="841" sId="2" numFmtId="19">
    <oc r="D64">
      <v>44008</v>
    </oc>
    <nc r="D64">
      <v>44372</v>
    </nc>
  </rcc>
  <rcc rId="842" sId="2" odxf="1" dxf="1">
    <oc r="E64">
      <f>NETWORKDAYS(C64,D64)</f>
    </oc>
    <nc r="E64">
      <f>NETWORKDAYS(C64,D64)</f>
    </nc>
    <odxf>
      <font>
        <sz val="1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border outline="0">
        <right/>
        <top/>
        <bottom/>
      </border>
    </ndxf>
  </rcc>
  <rcc rId="843" sId="2" odxf="1" dxf="1">
    <oc r="A65">
      <v>50440</v>
    </oc>
    <nc r="A65">
      <v>50500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44" sId="2" odxf="1" dxf="1" quotePrefix="1">
    <oc r="B65" t="inlineStr">
      <is>
        <t>Mid-Hudson</t>
      </is>
    </oc>
    <nc r="B65" t="inlineStr">
      <is>
        <t>South Beach C &amp; Y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45" sId="2" odxf="1" dxf="1" numFmtId="19">
    <oc r="C65">
      <v>43709</v>
    </oc>
    <nc r="C65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846" sId="2" numFmtId="19">
    <oc r="D65">
      <v>44008</v>
    </oc>
    <nc r="D65">
      <v>44372</v>
    </nc>
  </rcc>
  <rcc rId="847" sId="2" odxf="1" dxf="1">
    <oc r="E65">
      <f>NETWORKDAYS(C65,D65)</f>
    </oc>
    <nc r="E65">
      <f>NETWORKDAYS(C65,D65)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48" sId="2" odxf="1" dxf="1">
    <oc r="A66">
      <v>50500</v>
    </oc>
    <nc r="A66">
      <v>50540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49" sId="2" odxf="1" dxf="1">
    <oc r="B66" t="inlineStr">
      <is>
        <t>South Beach C &amp; Y</t>
      </is>
    </oc>
    <nc r="B66" t="inlineStr">
      <is>
        <t>Mohawk Valley C &amp; Y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50" sId="2" odxf="1" s="1" dxf="1" numFmtId="19">
    <oc r="C66">
      <v>43709</v>
    </oc>
    <nc r="C66">
      <v>44075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horizontal="general" readingOrder="0"/>
    </ndxf>
  </rcc>
  <rcc rId="851" sId="2" numFmtId="19">
    <oc r="D66">
      <v>44008</v>
    </oc>
    <nc r="D66">
      <v>44372</v>
    </nc>
  </rcc>
  <rcc rId="852" sId="2" odxf="1" dxf="1">
    <oc r="E66">
      <f>NETWORKDAYS(C66,D66)</f>
    </oc>
    <nc r="E66">
      <f>NETWORKDAYS(C66,D66)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53" sId="2" odxf="1" s="1" dxf="1">
    <oc r="A67">
      <v>50540</v>
    </oc>
    <nc r="A67">
      <v>50550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border outline="0">
        <left/>
        <right/>
        <top/>
        <bottom/>
      </border>
    </ndxf>
  </rcc>
  <rcc rId="854" sId="2" odxf="1" s="1" dxf="1">
    <oc r="B67" t="inlineStr">
      <is>
        <t>Mohawk Valley C &amp; Y</t>
      </is>
    </oc>
    <nc r="B67" t="inlineStr">
      <is>
        <t>Elmira C &amp; Y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border outline="0">
        <left/>
        <top/>
        <bottom/>
      </border>
    </ndxf>
  </rcc>
  <rcc rId="855" sId="2" odxf="1" dxf="1" numFmtId="19">
    <oc r="C67">
      <v>43709</v>
    </oc>
    <nc r="C67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856" sId="2" numFmtId="19">
    <oc r="D67">
      <v>44008</v>
    </oc>
    <nc r="D67">
      <v>44372</v>
    </nc>
  </rcc>
  <rcc rId="857" sId="2" odxf="1" dxf="1">
    <oc r="E67">
      <f>NETWORKDAYS(C67,D67)</f>
    </oc>
    <nc r="E67">
      <f>NETWORKDAYS(C67,D67)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58" sId="2" odxf="1" s="1" dxf="1">
    <oc r="A68">
      <v>50550</v>
    </oc>
    <nc r="A68">
      <v>50570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border outline="0">
        <left/>
        <right/>
        <top/>
        <bottom/>
      </border>
    </ndxf>
  </rcc>
  <rcc rId="859" sId="2" odxf="1" s="1" dxf="1">
    <oc r="B68" t="inlineStr">
      <is>
        <t>Elmira C &amp; Y</t>
      </is>
    </oc>
    <nc r="B68" t="inlineStr">
      <is>
        <t>St. Lawrence C &amp; Y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border outline="0">
        <left/>
        <top/>
        <bottom/>
      </border>
    </ndxf>
  </rcc>
  <rcc rId="860" sId="2" odxf="1" s="1" dxf="1" numFmtId="19">
    <oc r="C68">
      <v>43709</v>
    </oc>
    <nc r="C68">
      <v>44075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horizontal="general" readingOrder="0"/>
    </ndxf>
  </rcc>
  <rcc rId="861" sId="2" numFmtId="19">
    <oc r="D68">
      <v>44008</v>
    </oc>
    <nc r="D68">
      <v>44372</v>
    </nc>
  </rcc>
  <rcc rId="862" sId="2" odxf="1" dxf="1">
    <oc r="E68">
      <f>NETWORKDAYS(C68,D68)</f>
    </oc>
    <nc r="E68">
      <f>NETWORKDAYS(C68,D68)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63" sId="2" odxf="1" dxf="1">
    <oc r="A69">
      <v>50570</v>
    </oc>
    <nc r="A69">
      <v>50731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64" sId="2" odxf="1" dxf="1">
    <oc r="B69" t="inlineStr">
      <is>
        <t>St. Lawrence C &amp; Y</t>
      </is>
    </oc>
    <nc r="B69" t="inlineStr">
      <is>
        <t>Binghamton C &amp; Y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65" sId="2" odxf="1" s="1" dxf="1" numFmtId="19">
    <oc r="C69">
      <v>43709</v>
    </oc>
    <nc r="C69">
      <v>44075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horizontal="general" readingOrder="0"/>
    </ndxf>
  </rcc>
  <rcc rId="866" sId="2" numFmtId="19">
    <oc r="D69">
      <v>44008</v>
    </oc>
    <nc r="D69">
      <v>44372</v>
    </nc>
  </rcc>
  <rcc rId="867" sId="2" odxf="1" dxf="1">
    <oc r="E69">
      <f>NETWORKDAYS(C69,D69)</f>
    </oc>
    <nc r="E69">
      <f>NETWORKDAYS(C69,D69)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68" sId="2" odxf="1" dxf="1">
    <oc r="A70">
      <v>50731</v>
    </oc>
    <nc r="A70">
      <v>50738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69" sId="2" odxf="1" dxf="1">
    <oc r="B70" t="inlineStr">
      <is>
        <t>Binghamton C &amp; Y</t>
      </is>
    </oc>
    <nc r="B70" t="inlineStr">
      <is>
        <t>Hutchings C &amp; Y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70" sId="2" odxf="1" s="1" dxf="1" numFmtId="19">
    <oc r="C70">
      <v>43709</v>
    </oc>
    <nc r="C70">
      <v>44075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horizontal="general" readingOrder="0"/>
    </ndxf>
  </rcc>
  <rcc rId="871" sId="2" numFmtId="19">
    <oc r="D70">
      <v>44008</v>
    </oc>
    <nc r="D70">
      <v>44372</v>
    </nc>
  </rcc>
  <rcc rId="872" sId="2" odxf="1" dxf="1">
    <oc r="E70">
      <f>NETWORKDAYS(C70,D70)</f>
    </oc>
    <nc r="E70">
      <f>NETWORKDAYS(C70,D70)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73" sId="2" odxf="1" dxf="1">
    <oc r="A71">
      <v>50738</v>
    </oc>
    <nc r="A71">
      <v>50743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74" sId="2" odxf="1" dxf="1">
    <oc r="B71" t="inlineStr">
      <is>
        <t>Hutchings C &amp; Y</t>
      </is>
    </oc>
    <nc r="B71" t="inlineStr">
      <is>
        <t>Rochester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75" sId="2" odxf="1" dxf="1" numFmtId="19">
    <oc r="C71">
      <v>43709</v>
    </oc>
    <nc r="C71">
      <v>44075</v>
    </nc>
    <odxf>
      <font>
        <sz val="11"/>
        <color theme="1"/>
        <name val="Arial"/>
        <scheme val="none"/>
      </font>
    </odxf>
    <ndxf>
      <font>
        <sz val="11"/>
        <color theme="1"/>
        <name val="Arial"/>
        <scheme val="none"/>
      </font>
    </ndxf>
  </rcc>
  <rcc rId="876" sId="2" numFmtId="19">
    <oc r="D71">
      <v>44008</v>
    </oc>
    <nc r="D71">
      <v>44371</v>
    </nc>
  </rcc>
  <rcc rId="877" sId="2" odxf="1" dxf="1">
    <oc r="E71">
      <f>NETWORKDAYS(C71,D71)</f>
    </oc>
    <nc r="E71">
      <f>NETWORKDAYS(C71,D71)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78" sId="2" odxf="1" dxf="1">
    <oc r="A72">
      <v>50743</v>
    </oc>
    <nc r="A72">
      <v>50800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79" sId="2" odxf="1" dxf="1">
    <oc r="B72" t="inlineStr">
      <is>
        <t>Rochester</t>
      </is>
    </oc>
    <nc r="B72" t="inlineStr">
      <is>
        <t>New York City Childrens (Brooklyn, Bronx and Queens)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80" sId="2" odxf="1" s="1" dxf="1" numFmtId="19">
    <oc r="C72">
      <v>43709</v>
    </oc>
    <nc r="C72">
      <v>44075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horizontal="general" readingOrder="0"/>
    </ndxf>
  </rcc>
  <rcc rId="881" sId="2" numFmtId="19">
    <oc r="D72">
      <v>44008</v>
    </oc>
    <nc r="D72">
      <v>44372</v>
    </nc>
  </rcc>
  <rcc rId="882" sId="2" odxf="1" dxf="1">
    <oc r="E72">
      <f>NETWORKDAYS(C72,D72)</f>
    </oc>
    <nc r="E72">
      <f>NETWORKDAYS(C72,D72)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83" sId="2" odxf="1" dxf="1">
    <oc r="A73">
      <v>50800</v>
    </oc>
    <nc r="A73">
      <v>50810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84" sId="2" odxf="1" dxf="1">
    <oc r="B73" t="inlineStr">
      <is>
        <t xml:space="preserve">New York City Childrens </t>
      </is>
    </oc>
    <nc r="B73" t="inlineStr">
      <is>
        <t>Western NY CPC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85" sId="2" odxf="1" s="1" dxf="1" numFmtId="19">
    <oc r="C73">
      <v>43709</v>
    </oc>
    <nc r="C73">
      <v>44075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1"/>
        <color auto="1"/>
        <name val="Arial"/>
        <scheme val="none"/>
      </font>
      <alignment horizontal="center" readingOrder="0"/>
    </ndxf>
  </rcc>
  <rcc rId="886" sId="2" numFmtId="19">
    <oc r="D73">
      <v>44008</v>
    </oc>
    <nc r="D73">
      <v>44375</v>
    </nc>
  </rcc>
  <rcc rId="887" sId="2" odxf="1" dxf="1">
    <oc r="E73">
      <f>NETWORKDAYS(C73,D73)</f>
    </oc>
    <nc r="E73">
      <f>NETWORKDAYS(C73,D73)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88" sId="2" odxf="1" dxf="1">
    <oc r="A74">
      <v>50810</v>
    </oc>
    <nc r="A74">
      <v>50850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89" sId="2" odxf="1" dxf="1">
    <oc r="B74" t="inlineStr">
      <is>
        <t>Western NY CPC</t>
      </is>
    </oc>
    <nc r="B74" t="inlineStr">
      <is>
        <t>Sagamore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90" sId="2" odxf="1" s="1" dxf="1" numFmtId="19">
    <oc r="C74">
      <v>43709</v>
    </oc>
    <nc r="C74">
      <v>44075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horizontal="general" readingOrder="0"/>
    </ndxf>
  </rcc>
  <rcc rId="891" sId="2" numFmtId="19">
    <oc r="D74">
      <v>44008</v>
    </oc>
    <nc r="D74">
      <v>44372</v>
    </nc>
  </rcc>
  <rcc rId="892" sId="2" odxf="1" dxf="1">
    <oc r="E74">
      <f>NETWORKDAYS(C74,D74)</f>
    </oc>
    <nc r="E74">
      <f>NETWORKDAYS(C74,D74)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93" sId="2" odxf="1" dxf="1">
    <oc r="A75">
      <v>50850</v>
    </oc>
    <nc r="A75">
      <v>50860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94" sId="2" odxf="1" dxf="1">
    <oc r="B75" t="inlineStr">
      <is>
        <t>Sagamore</t>
      </is>
    </oc>
    <nc r="B75" t="inlineStr">
      <is>
        <t>Rockland C &amp; Y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895" sId="2" odxf="1" s="1" dxf="1" numFmtId="19">
    <oc r="C75">
      <v>43709</v>
    </oc>
    <nc r="C75">
      <v>44075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horizontal="general" readingOrder="0"/>
    </ndxf>
  </rcc>
  <rcc rId="896" sId="2" numFmtId="19">
    <oc r="D75">
      <v>44008</v>
    </oc>
    <nc r="D75">
      <v>44372</v>
    </nc>
  </rcc>
  <rcc rId="897" sId="2" odxf="1" dxf="1">
    <oc r="E75">
      <f>NETWORKDAYS(C75,D75)</f>
    </oc>
    <nc r="E75">
      <f>NETWORKDAYS(C75,D75)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898" sId="2" odxf="1" dxf="1">
    <oc r="A76">
      <v>50860</v>
    </oc>
    <nc r="A76">
      <v>50980</v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899" sId="2" odxf="1" dxf="1">
    <oc r="B76" t="inlineStr">
      <is>
        <t>Rockland C &amp; Y</t>
      </is>
    </oc>
    <nc r="B76" t="inlineStr">
      <is>
        <t>CDPC</t>
      </is>
    </nc>
    <o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border outline="0">
        <left/>
        <top/>
        <bottom/>
      </border>
    </ndxf>
  </rcc>
  <rcc rId="900" sId="2" odxf="1" s="1" dxf="1" numFmtId="19">
    <oc r="C76">
      <v>43709</v>
    </oc>
    <nc r="C76">
      <v>44075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horizontal="general" readingOrder="0"/>
    </ndxf>
  </rcc>
  <rcc rId="901" sId="2" numFmtId="19">
    <oc r="D76">
      <v>44008</v>
    </oc>
    <nc r="D76">
      <v>44372</v>
    </nc>
  </rcc>
  <rcc rId="902" sId="2" odxf="1" dxf="1">
    <oc r="E76">
      <f>NETWORKDAYS(C76,D76)</f>
    </oc>
    <nc r="E76">
      <f>NETWORKDAYS(C76,D76)</f>
    </nc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cc rId="903" sId="2" odxf="1" dxf="1">
    <oc r="A77">
      <v>50980</v>
    </oc>
    <nc r="A77"/>
    <odxf>
      <font>
        <sz val="11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alignment horizontal="general" vertical="bottom" readingOrder="0"/>
      <border outline="0">
        <left/>
        <right/>
        <top/>
        <bottom/>
      </border>
    </ndxf>
  </rcc>
  <rcc rId="904" sId="2" odxf="1" dxf="1">
    <oc r="B77" t="inlineStr">
      <is>
        <t>CDPC</t>
      </is>
    </oc>
    <nc r="B77"/>
    <odxf>
      <font>
        <sz val="11"/>
        <name val="Arial"/>
        <scheme val="none"/>
      </font>
      <alignment horizontal="left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alignment horizontal="general" vertical="bottom" readingOrder="0"/>
      <border outline="0">
        <left/>
        <top/>
        <bottom/>
      </border>
    </ndxf>
  </rcc>
  <rcc rId="905" sId="2" odxf="1" dxf="1" numFmtId="19">
    <oc r="C77">
      <v>43709</v>
    </oc>
    <nc r="C77"/>
    <odxf/>
    <ndxf/>
  </rcc>
  <rcc rId="906" sId="2" odxf="1" dxf="1" numFmtId="19">
    <oc r="D77">
      <v>44008</v>
    </oc>
    <nc r="D77"/>
    <odxf/>
    <ndxf/>
  </rcc>
  <rcc rId="907" sId="2" odxf="1" dxf="1">
    <oc r="E77">
      <f>NETWORKDAYS(C77,D77)</f>
    </oc>
    <nc r="E77"/>
    <o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right/>
        <top/>
        <bottom/>
      </border>
    </ndxf>
  </rcc>
  <rfmt sheetId="2" sqref="A78" start="0" length="0">
    <dxf>
      <font>
        <sz val="11"/>
        <color theme="1"/>
        <name val="Arial"/>
        <scheme val="none"/>
      </font>
      <alignment horizontal="general" vertical="bottom" readingOrder="0"/>
    </dxf>
  </rfmt>
  <rcc rId="908" sId="2" odxf="1" dxf="1">
    <nc r="B78" t="inlineStr">
      <is>
        <t>Administration Cycle</t>
      </is>
    </nc>
    <odxf>
      <font>
        <sz val="12"/>
        <color auto="1"/>
        <name val="Times New Roman"/>
        <scheme val="none"/>
      </font>
      <fill>
        <patternFill patternType="none">
          <bgColor indexed="65"/>
        </patternFill>
      </fill>
    </odxf>
    <ndxf>
      <font>
        <sz val="11"/>
        <color theme="1"/>
        <name val="Arial"/>
        <scheme val="none"/>
      </font>
      <fill>
        <patternFill patternType="solid">
          <bgColor theme="0" tint="-0.14999847407452621"/>
        </patternFill>
      </fill>
    </ndxf>
  </rcc>
  <rfmt sheetId="2" sqref="C78" start="0" length="0">
    <dxf/>
  </rfmt>
  <rfmt sheetId="2" sqref="D78" start="0" length="0">
    <dxf/>
  </rfmt>
  <rfmt sheetId="2" sqref="E78" start="0" length="0">
    <dxf>
      <font>
        <sz val="11"/>
        <color theme="1"/>
        <name val="Arial"/>
        <scheme val="none"/>
      </font>
      <alignment horizontal="general" vertical="bottom" readingOrder="0"/>
    </dxf>
  </rfmt>
  <rfmt sheetId="2" sqref="A79" start="0" length="0">
    <dxf>
      <font>
        <sz val="11"/>
        <color theme="1"/>
        <name val="Arial"/>
        <scheme val="none"/>
      </font>
      <alignment horizontal="general" vertical="bottom" readingOrder="0"/>
    </dxf>
  </rfmt>
  <rfmt sheetId="2" sqref="B79" start="0" length="0">
    <dxf>
      <font>
        <sz val="11"/>
        <color rgb="FFFF0000"/>
        <name val="Arial"/>
        <scheme val="none"/>
      </font>
    </dxf>
  </rfmt>
  <rfmt sheetId="2" sqref="C79" start="0" length="0">
    <dxf>
      <font>
        <sz val="11"/>
        <color theme="1"/>
        <name val="Arial"/>
        <scheme val="none"/>
      </font>
      <numFmt numFmtId="167" formatCode="mm/dd/yyyy"/>
      <alignment horizontal="general" vertical="bottom" readingOrder="0"/>
    </dxf>
  </rfmt>
  <rfmt sheetId="2" sqref="D79" start="0" length="0">
    <dxf>
      <font>
        <sz val="11"/>
        <color theme="1"/>
        <name val="Arial"/>
        <scheme val="none"/>
      </font>
      <numFmt numFmtId="167" formatCode="mm/dd/yyyy"/>
      <alignment horizontal="general" vertical="bottom" readingOrder="0"/>
    </dxf>
  </rfmt>
  <rfmt sheetId="2" sqref="E79" start="0" length="0">
    <dxf>
      <font>
        <sz val="11"/>
        <color theme="1"/>
        <name val="Arial"/>
        <scheme val="none"/>
      </font>
      <alignment horizontal="general" vertical="bottom" readingOrder="0"/>
    </dxf>
  </rfmt>
  <rcc rId="909" sId="2" odxf="1" dxf="1">
    <nc r="A80" t="inlineStr">
      <is>
        <t>28XXX</t>
      </is>
    </nc>
    <odxf>
      <font>
        <sz val="12"/>
        <color auto="1"/>
        <name val="Times New Roman"/>
        <scheme val="none"/>
      </font>
      <alignment horizontal="center" vertical="top" readingOrder="0"/>
    </odxf>
    <ndxf>
      <font>
        <sz val="11"/>
        <color theme="1"/>
        <name val="Arial"/>
        <scheme val="none"/>
      </font>
      <alignment horizontal="general" vertical="bottom" readingOrder="0"/>
    </ndxf>
  </rcc>
  <rcc rId="910" sId="2" odxf="1" dxf="1">
    <nc r="B80" t="inlineStr">
      <is>
        <t>SUNY</t>
      </is>
    </nc>
    <odxf>
      <font>
        <sz val="12"/>
        <color auto="1"/>
        <name val="Times New Roman"/>
        <scheme val="none"/>
      </font>
    </odxf>
    <ndxf>
      <font>
        <sz val="11"/>
        <color theme="1"/>
        <name val="Arial"/>
        <scheme val="none"/>
      </font>
    </ndxf>
  </rcc>
  <rcc rId="911" sId="2" odxf="1" dxf="1" numFmtId="19">
    <nc r="C80">
      <v>44063</v>
    </nc>
    <odxf>
      <font>
        <sz val="12"/>
        <color auto="1"/>
        <name val="Times New Roman"/>
        <scheme val="none"/>
      </font>
      <numFmt numFmtId="19" formatCode="m/d/yyyy"/>
      <alignment horizontal="center" vertical="top" readingOrder="0"/>
    </odxf>
    <ndxf>
      <font>
        <sz val="11"/>
        <color theme="1"/>
        <name val="Arial"/>
        <scheme val="none"/>
      </font>
      <numFmt numFmtId="167" formatCode="mm/dd/yyyy"/>
      <alignment horizontal="general" vertical="bottom" readingOrder="0"/>
    </ndxf>
  </rcc>
  <rcc rId="912" sId="2" odxf="1" dxf="1" numFmtId="19">
    <nc r="D80">
      <v>44356</v>
    </nc>
    <odxf>
      <font>
        <sz val="12"/>
        <color auto="1"/>
        <name val="Times New Roman"/>
        <scheme val="none"/>
      </font>
      <numFmt numFmtId="19" formatCode="m/d/yyyy"/>
      <alignment horizontal="center" vertical="top" readingOrder="0"/>
    </odxf>
    <ndxf>
      <font>
        <sz val="11"/>
        <color theme="1"/>
        <name val="Arial"/>
        <scheme val="none"/>
      </font>
      <numFmt numFmtId="167" formatCode="mm/dd/yyyy"/>
      <alignment horizontal="general" vertical="bottom" readingOrder="0"/>
    </ndxf>
  </rcc>
  <rcc rId="913" sId="2" odxf="1" dxf="1">
    <nc r="E80">
      <f>NETWORKDAYS(C80,D80)</f>
    </nc>
    <odxf>
      <font>
        <sz val="12"/>
        <color auto="1"/>
        <name val="Times New Roman"/>
        <scheme val="none"/>
      </font>
      <alignment horizontal="center" vertical="top" readingOrder="0"/>
    </odxf>
    <ndxf>
      <font>
        <sz val="11"/>
        <color theme="1"/>
        <name val="Arial"/>
        <scheme val="none"/>
      </font>
      <alignment horizontal="general" vertical="bottom" readingOrder="0"/>
    </ndxf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B4AD67C-F83C-45D2-A2A5-A71F4522558D}" name="Jodi A. Wiley" id="-209149149" dateTime="2020-11-04T15:57:02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1"/>
  <sheetViews>
    <sheetView topLeftCell="A10" zoomScaleNormal="100" workbookViewId="0">
      <selection activeCell="J20" sqref="J17:J20"/>
    </sheetView>
  </sheetViews>
  <sheetFormatPr defaultColWidth="9" defaultRowHeight="15.5" x14ac:dyDescent="0.35"/>
  <cols>
    <col min="1" max="1" width="14.33203125" style="10" bestFit="1" customWidth="1"/>
    <col min="2" max="2" width="14.08203125" style="10" bestFit="1" customWidth="1"/>
    <col min="3" max="3" width="13.75" style="10" bestFit="1" customWidth="1"/>
    <col min="4" max="4" width="11.75" style="10" customWidth="1"/>
    <col min="5" max="7" width="11.08203125" style="10" customWidth="1"/>
    <col min="8" max="8" width="12.08203125" style="10" customWidth="1"/>
    <col min="9" max="9" width="11.33203125" style="10" customWidth="1"/>
    <col min="10" max="10" width="14" style="10" bestFit="1" customWidth="1"/>
    <col min="11" max="11" width="9" style="10"/>
    <col min="12" max="12" width="10.33203125" style="10" bestFit="1" customWidth="1"/>
    <col min="13" max="13" width="9.83203125" style="10" bestFit="1" customWidth="1"/>
    <col min="14" max="14" width="9" style="10"/>
    <col min="15" max="15" width="10.5" style="10" bestFit="1" customWidth="1"/>
    <col min="16" max="16" width="14" style="10" bestFit="1" customWidth="1"/>
    <col min="17" max="16384" width="9" style="10"/>
  </cols>
  <sheetData>
    <row r="1" spans="1:10" x14ac:dyDescent="0.35">
      <c r="A1" s="27" t="s">
        <v>0</v>
      </c>
      <c r="B1" s="3"/>
      <c r="C1" s="27" t="s">
        <v>31</v>
      </c>
      <c r="D1" s="53"/>
      <c r="E1" s="105" t="s">
        <v>22</v>
      </c>
      <c r="F1" s="105"/>
      <c r="G1" s="109"/>
      <c r="H1" s="110"/>
    </row>
    <row r="2" spans="1:10" x14ac:dyDescent="0.35">
      <c r="A2" s="27" t="s">
        <v>1</v>
      </c>
      <c r="B2" s="54"/>
      <c r="C2" s="27" t="s">
        <v>24</v>
      </c>
      <c r="D2" s="55"/>
      <c r="E2" s="105" t="s">
        <v>23</v>
      </c>
      <c r="F2" s="105"/>
      <c r="G2" s="112"/>
      <c r="H2" s="113"/>
    </row>
    <row r="3" spans="1:10" x14ac:dyDescent="0.35">
      <c r="A3" s="27" t="s">
        <v>18</v>
      </c>
      <c r="B3" s="9"/>
      <c r="C3" s="27" t="s">
        <v>19</v>
      </c>
      <c r="D3" s="4"/>
      <c r="E3" s="1"/>
    </row>
    <row r="4" spans="1:10" x14ac:dyDescent="0.35">
      <c r="C4" s="27" t="s">
        <v>21</v>
      </c>
      <c r="D4" s="28">
        <f>+D3+D2</f>
        <v>0</v>
      </c>
      <c r="E4" s="11"/>
    </row>
    <row r="6" spans="1:10" x14ac:dyDescent="0.35">
      <c r="C6" s="111" t="s">
        <v>20</v>
      </c>
      <c r="D6" s="95"/>
      <c r="E6" s="95"/>
      <c r="F6" s="95"/>
      <c r="G6" s="95"/>
      <c r="H6" s="95"/>
    </row>
    <row r="7" spans="1:10" x14ac:dyDescent="0.35">
      <c r="A7" s="92" t="s">
        <v>27</v>
      </c>
      <c r="B7" s="92"/>
      <c r="C7" s="92"/>
      <c r="D7" s="12"/>
      <c r="E7" s="12"/>
      <c r="F7" s="12"/>
      <c r="G7" s="12"/>
      <c r="H7" s="12"/>
    </row>
    <row r="8" spans="1:10" x14ac:dyDescent="0.35">
      <c r="A8" s="30" t="s">
        <v>2</v>
      </c>
      <c r="B8" s="31"/>
      <c r="C8" s="34" t="s">
        <v>3</v>
      </c>
      <c r="F8" s="107" t="s">
        <v>4</v>
      </c>
      <c r="G8" s="107"/>
    </row>
    <row r="9" spans="1:10" x14ac:dyDescent="0.35">
      <c r="A9" s="13">
        <v>44075</v>
      </c>
      <c r="B9" s="14">
        <v>44083</v>
      </c>
      <c r="C9" s="2"/>
      <c r="F9" s="106" t="s">
        <v>5</v>
      </c>
      <c r="G9" s="106"/>
    </row>
    <row r="10" spans="1:10" x14ac:dyDescent="0.35">
      <c r="A10" s="32">
        <f t="shared" ref="A10:A33" si="0">B9+1</f>
        <v>44084</v>
      </c>
      <c r="B10" s="33">
        <f t="shared" ref="B10:B33" si="1">B9+14</f>
        <v>44097</v>
      </c>
      <c r="C10" s="2"/>
      <c r="F10" s="29" t="s">
        <v>25</v>
      </c>
      <c r="G10" s="29" t="s">
        <v>26</v>
      </c>
      <c r="H10" s="29" t="s">
        <v>30</v>
      </c>
      <c r="I10" s="29" t="s">
        <v>6</v>
      </c>
      <c r="J10" s="29" t="s">
        <v>29</v>
      </c>
    </row>
    <row r="11" spans="1:10" x14ac:dyDescent="0.35">
      <c r="A11" s="32">
        <f t="shared" si="0"/>
        <v>44098</v>
      </c>
      <c r="B11" s="33">
        <f t="shared" si="1"/>
        <v>44111</v>
      </c>
      <c r="C11" s="2"/>
      <c r="F11" s="5"/>
      <c r="G11" s="5"/>
      <c r="H11" s="56"/>
      <c r="I11" s="15"/>
      <c r="J11" s="57"/>
    </row>
    <row r="12" spans="1:10" x14ac:dyDescent="0.35">
      <c r="A12" s="32">
        <f t="shared" si="0"/>
        <v>44112</v>
      </c>
      <c r="B12" s="33">
        <f t="shared" si="1"/>
        <v>44125</v>
      </c>
      <c r="C12" s="2"/>
      <c r="F12" s="5"/>
      <c r="G12" s="5"/>
      <c r="H12" s="6"/>
      <c r="I12" s="15"/>
      <c r="J12" s="57"/>
    </row>
    <row r="13" spans="1:10" x14ac:dyDescent="0.35">
      <c r="A13" s="32">
        <f>B12+1</f>
        <v>44126</v>
      </c>
      <c r="B13" s="33">
        <f t="shared" si="1"/>
        <v>44139</v>
      </c>
      <c r="C13" s="2"/>
      <c r="F13" s="5"/>
      <c r="G13" s="5"/>
      <c r="H13" s="6"/>
      <c r="I13" s="15"/>
      <c r="J13" s="57"/>
    </row>
    <row r="14" spans="1:10" x14ac:dyDescent="0.35">
      <c r="A14" s="32">
        <f t="shared" si="0"/>
        <v>44140</v>
      </c>
      <c r="B14" s="33">
        <f t="shared" si="1"/>
        <v>44153</v>
      </c>
      <c r="C14" s="2"/>
      <c r="F14" s="7"/>
      <c r="G14" s="76"/>
      <c r="H14" s="76"/>
      <c r="I14" s="16"/>
      <c r="J14" s="7"/>
    </row>
    <row r="15" spans="1:10" x14ac:dyDescent="0.35">
      <c r="A15" s="32">
        <f t="shared" si="0"/>
        <v>44154</v>
      </c>
      <c r="B15" s="33">
        <f t="shared" si="1"/>
        <v>44167</v>
      </c>
      <c r="C15" s="2"/>
      <c r="E15" s="108" t="s">
        <v>4</v>
      </c>
      <c r="F15" s="108"/>
    </row>
    <row r="16" spans="1:10" x14ac:dyDescent="0.35">
      <c r="A16" s="32">
        <f t="shared" si="0"/>
        <v>44168</v>
      </c>
      <c r="B16" s="33">
        <f t="shared" si="1"/>
        <v>44181</v>
      </c>
      <c r="C16" s="2"/>
      <c r="E16" s="41" t="s">
        <v>28</v>
      </c>
      <c r="F16" s="41" t="s">
        <v>25</v>
      </c>
      <c r="G16" s="41" t="s">
        <v>26</v>
      </c>
      <c r="H16" s="41" t="s">
        <v>7</v>
      </c>
      <c r="I16" s="41" t="s">
        <v>8</v>
      </c>
      <c r="J16" s="41" t="s">
        <v>9</v>
      </c>
    </row>
    <row r="17" spans="1:10" x14ac:dyDescent="0.35">
      <c r="A17" s="32">
        <f t="shared" si="0"/>
        <v>44182</v>
      </c>
      <c r="B17" s="33">
        <f t="shared" si="1"/>
        <v>44195</v>
      </c>
      <c r="C17" s="2"/>
      <c r="E17" s="59"/>
      <c r="F17" s="59"/>
      <c r="G17" s="17"/>
      <c r="H17" s="75"/>
      <c r="I17" s="42">
        <f t="shared" ref="I17:I19" si="2">NETWORKDAYS(F17,G17)</f>
        <v>0</v>
      </c>
      <c r="J17" s="43">
        <f t="shared" ref="J17:J19" si="3">H17*I17</f>
        <v>0</v>
      </c>
    </row>
    <row r="18" spans="1:10" x14ac:dyDescent="0.35">
      <c r="A18" s="32">
        <f t="shared" si="0"/>
        <v>44196</v>
      </c>
      <c r="B18" s="33">
        <f t="shared" si="1"/>
        <v>44209</v>
      </c>
      <c r="C18" s="2"/>
      <c r="E18" s="58"/>
      <c r="F18" s="17"/>
      <c r="G18" s="59"/>
      <c r="H18" s="74"/>
      <c r="I18" s="42">
        <f t="shared" si="2"/>
        <v>0</v>
      </c>
      <c r="J18" s="43">
        <f t="shared" si="3"/>
        <v>0</v>
      </c>
    </row>
    <row r="19" spans="1:10" x14ac:dyDescent="0.35">
      <c r="A19" s="32">
        <f t="shared" si="0"/>
        <v>44210</v>
      </c>
      <c r="B19" s="33">
        <f t="shared" si="1"/>
        <v>44223</v>
      </c>
      <c r="C19" s="2"/>
      <c r="E19" s="58"/>
      <c r="F19" s="59"/>
      <c r="G19" s="19"/>
      <c r="H19" s="75"/>
      <c r="I19" s="42">
        <f t="shared" si="2"/>
        <v>0</v>
      </c>
      <c r="J19" s="43">
        <f t="shared" si="3"/>
        <v>0</v>
      </c>
    </row>
    <row r="20" spans="1:10" x14ac:dyDescent="0.35">
      <c r="A20" s="32">
        <f t="shared" si="0"/>
        <v>44224</v>
      </c>
      <c r="B20" s="33">
        <f t="shared" si="1"/>
        <v>44237</v>
      </c>
      <c r="C20" s="2"/>
      <c r="E20" s="58"/>
      <c r="F20" s="19"/>
      <c r="G20" s="19"/>
      <c r="H20" s="74"/>
      <c r="I20" s="42">
        <f t="shared" ref="I20:I25" si="4">NETWORKDAYS(F20,G20)</f>
        <v>0</v>
      </c>
      <c r="J20" s="43">
        <f t="shared" ref="J20:J27" si="5">H20*I20</f>
        <v>0</v>
      </c>
    </row>
    <row r="21" spans="1:10" x14ac:dyDescent="0.35">
      <c r="A21" s="32">
        <f t="shared" si="0"/>
        <v>44238</v>
      </c>
      <c r="B21" s="33">
        <f t="shared" si="1"/>
        <v>44251</v>
      </c>
      <c r="C21" s="2"/>
      <c r="E21" s="58"/>
      <c r="F21" s="19"/>
      <c r="G21" s="19"/>
      <c r="H21" s="75"/>
      <c r="I21" s="42">
        <f t="shared" si="4"/>
        <v>0</v>
      </c>
      <c r="J21" s="43">
        <f t="shared" si="5"/>
        <v>0</v>
      </c>
    </row>
    <row r="22" spans="1:10" x14ac:dyDescent="0.35">
      <c r="A22" s="32">
        <f t="shared" si="0"/>
        <v>44252</v>
      </c>
      <c r="B22" s="33">
        <f t="shared" si="1"/>
        <v>44265</v>
      </c>
      <c r="C22" s="2"/>
      <c r="E22" s="58"/>
      <c r="F22" s="19"/>
      <c r="G22" s="19"/>
      <c r="H22" s="74"/>
      <c r="I22" s="42">
        <f t="shared" si="4"/>
        <v>0</v>
      </c>
      <c r="J22" s="43">
        <f t="shared" si="5"/>
        <v>0</v>
      </c>
    </row>
    <row r="23" spans="1:10" x14ac:dyDescent="0.35">
      <c r="A23" s="32">
        <f t="shared" si="0"/>
        <v>44266</v>
      </c>
      <c r="B23" s="33">
        <f t="shared" si="1"/>
        <v>44279</v>
      </c>
      <c r="C23" s="2"/>
      <c r="E23" s="58"/>
      <c r="F23" s="19"/>
      <c r="G23" s="19"/>
      <c r="H23" s="74"/>
      <c r="I23" s="42">
        <f t="shared" si="4"/>
        <v>0</v>
      </c>
      <c r="J23" s="43">
        <f t="shared" si="5"/>
        <v>0</v>
      </c>
    </row>
    <row r="24" spans="1:10" x14ac:dyDescent="0.35">
      <c r="A24" s="65">
        <f t="shared" si="0"/>
        <v>44280</v>
      </c>
      <c r="B24" s="66">
        <f t="shared" si="1"/>
        <v>44293</v>
      </c>
      <c r="C24" s="2"/>
      <c r="D24" s="67"/>
      <c r="E24" s="58"/>
      <c r="F24" s="19"/>
      <c r="G24" s="19"/>
      <c r="H24" s="74"/>
      <c r="I24" s="42">
        <f t="shared" si="4"/>
        <v>0</v>
      </c>
      <c r="J24" s="43">
        <f t="shared" si="5"/>
        <v>0</v>
      </c>
    </row>
    <row r="25" spans="1:10" x14ac:dyDescent="0.35">
      <c r="A25" s="65">
        <f t="shared" si="0"/>
        <v>44294</v>
      </c>
      <c r="B25" s="66">
        <f t="shared" si="1"/>
        <v>44307</v>
      </c>
      <c r="C25" s="2"/>
      <c r="D25" s="1"/>
      <c r="E25" s="58"/>
      <c r="F25" s="19"/>
      <c r="G25" s="19"/>
      <c r="H25" s="74"/>
      <c r="I25" s="42">
        <f t="shared" si="4"/>
        <v>0</v>
      </c>
      <c r="J25" s="43">
        <f t="shared" si="5"/>
        <v>0</v>
      </c>
    </row>
    <row r="26" spans="1:10" x14ac:dyDescent="0.35">
      <c r="A26" s="65">
        <f t="shared" si="0"/>
        <v>44308</v>
      </c>
      <c r="B26" s="66">
        <f t="shared" si="1"/>
        <v>44321</v>
      </c>
      <c r="C26" s="2"/>
      <c r="D26" s="1"/>
      <c r="E26" s="18"/>
      <c r="F26" s="19"/>
      <c r="G26" s="19"/>
      <c r="H26" s="18"/>
      <c r="I26" s="42">
        <f t="shared" ref="I26:I27" si="6">NETWORKDAYS(F26,G26)</f>
        <v>0</v>
      </c>
      <c r="J26" s="43">
        <f t="shared" si="5"/>
        <v>0</v>
      </c>
    </row>
    <row r="27" spans="1:10" x14ac:dyDescent="0.35">
      <c r="A27" s="65">
        <f t="shared" si="0"/>
        <v>44322</v>
      </c>
      <c r="B27" s="66">
        <f t="shared" si="1"/>
        <v>44335</v>
      </c>
      <c r="C27" s="2"/>
      <c r="D27" s="1"/>
      <c r="E27" s="18"/>
      <c r="F27" s="19"/>
      <c r="G27" s="19"/>
      <c r="H27" s="18"/>
      <c r="I27" s="42">
        <f t="shared" si="6"/>
        <v>0</v>
      </c>
      <c r="J27" s="43">
        <f t="shared" si="5"/>
        <v>0</v>
      </c>
    </row>
    <row r="28" spans="1:10" x14ac:dyDescent="0.35">
      <c r="A28" s="65">
        <f t="shared" si="0"/>
        <v>44336</v>
      </c>
      <c r="B28" s="66">
        <f t="shared" si="1"/>
        <v>44349</v>
      </c>
      <c r="C28" s="2"/>
      <c r="D28" s="1"/>
      <c r="E28" s="103" t="s">
        <v>110</v>
      </c>
      <c r="F28" s="104"/>
      <c r="G28" s="104"/>
      <c r="H28" s="104"/>
      <c r="I28" s="48"/>
      <c r="J28" s="47"/>
    </row>
    <row r="29" spans="1:10" x14ac:dyDescent="0.35">
      <c r="A29" s="32">
        <f t="shared" si="0"/>
        <v>44350</v>
      </c>
      <c r="B29" s="33">
        <f t="shared" si="1"/>
        <v>44363</v>
      </c>
      <c r="C29" s="2"/>
      <c r="H29" s="46" t="s">
        <v>21</v>
      </c>
      <c r="I29" s="44">
        <f>SUM(I17:I28)</f>
        <v>0</v>
      </c>
      <c r="J29" s="45">
        <f>SUM(J17:J28)</f>
        <v>0</v>
      </c>
    </row>
    <row r="30" spans="1:10" x14ac:dyDescent="0.35">
      <c r="A30" s="32">
        <f t="shared" si="0"/>
        <v>44364</v>
      </c>
      <c r="B30" s="33">
        <f t="shared" si="1"/>
        <v>44377</v>
      </c>
      <c r="C30" s="2"/>
    </row>
    <row r="31" spans="1:10" x14ac:dyDescent="0.35">
      <c r="A31" s="32">
        <f t="shared" si="0"/>
        <v>44378</v>
      </c>
      <c r="B31" s="33">
        <f t="shared" si="1"/>
        <v>44391</v>
      </c>
      <c r="C31" s="2"/>
      <c r="E31" s="96" t="s">
        <v>10</v>
      </c>
      <c r="F31" s="96"/>
      <c r="G31" s="40">
        <f>J29</f>
        <v>0</v>
      </c>
    </row>
    <row r="32" spans="1:10" x14ac:dyDescent="0.35">
      <c r="A32" s="32">
        <f t="shared" si="0"/>
        <v>44392</v>
      </c>
      <c r="B32" s="33">
        <f t="shared" si="1"/>
        <v>44405</v>
      </c>
      <c r="C32" s="2"/>
      <c r="E32" s="96" t="s">
        <v>11</v>
      </c>
      <c r="F32" s="96"/>
      <c r="G32" s="40">
        <f>C38</f>
        <v>0</v>
      </c>
    </row>
    <row r="33" spans="1:10" x14ac:dyDescent="0.35">
      <c r="A33" s="32">
        <f t="shared" si="0"/>
        <v>44406</v>
      </c>
      <c r="B33" s="33">
        <f t="shared" si="1"/>
        <v>44419</v>
      </c>
      <c r="C33" s="2"/>
      <c r="E33" s="99" t="s">
        <v>33</v>
      </c>
      <c r="F33" s="99"/>
      <c r="G33" s="20"/>
    </row>
    <row r="34" spans="1:10" x14ac:dyDescent="0.35">
      <c r="A34" s="32">
        <f>B33+1</f>
        <v>44420</v>
      </c>
      <c r="B34" s="33">
        <f>B33+14</f>
        <v>44433</v>
      </c>
      <c r="C34" s="2"/>
      <c r="E34" s="96" t="s">
        <v>12</v>
      </c>
      <c r="F34" s="96"/>
      <c r="G34" s="38">
        <f>G31-G32+G33</f>
        <v>0</v>
      </c>
      <c r="H34" s="94" t="s">
        <v>111</v>
      </c>
      <c r="I34" s="95"/>
    </row>
    <row r="35" spans="1:10" x14ac:dyDescent="0.35">
      <c r="A35" s="32">
        <f>B34+1</f>
        <v>44434</v>
      </c>
      <c r="B35" s="33">
        <v>43343</v>
      </c>
      <c r="C35" s="2"/>
      <c r="E35" s="97" t="s">
        <v>13</v>
      </c>
      <c r="F35" s="97"/>
      <c r="G35" s="39"/>
    </row>
    <row r="36" spans="1:10" x14ac:dyDescent="0.35">
      <c r="A36" s="102" t="s">
        <v>108</v>
      </c>
      <c r="B36" s="102"/>
      <c r="C36" s="2">
        <v>0</v>
      </c>
      <c r="E36" s="98" t="s">
        <v>14</v>
      </c>
      <c r="F36" s="98"/>
      <c r="G36" s="38">
        <f>G31-G32+G33</f>
        <v>0</v>
      </c>
      <c r="H36" s="90" t="s">
        <v>16</v>
      </c>
      <c r="I36" s="91"/>
    </row>
    <row r="37" spans="1:10" x14ac:dyDescent="0.35">
      <c r="A37" s="102" t="s">
        <v>109</v>
      </c>
      <c r="B37" s="102"/>
      <c r="C37" s="2">
        <v>0</v>
      </c>
      <c r="E37" s="100" t="s">
        <v>32</v>
      </c>
      <c r="F37" s="101"/>
      <c r="G37" s="21"/>
      <c r="H37" s="22"/>
      <c r="I37" s="23"/>
    </row>
    <row r="38" spans="1:10" ht="31.5" customHeight="1" x14ac:dyDescent="0.35">
      <c r="B38" s="35" t="s">
        <v>21</v>
      </c>
      <c r="C38" s="36">
        <f>SUM(C9:C37)</f>
        <v>0</v>
      </c>
      <c r="E38" s="89" t="s">
        <v>15</v>
      </c>
      <c r="F38" s="89"/>
      <c r="G38" s="37">
        <f>IF(G36&lt;0,G36/G37,0)</f>
        <v>0</v>
      </c>
      <c r="H38" s="93" t="s">
        <v>17</v>
      </c>
      <c r="I38" s="93"/>
    </row>
    <row r="39" spans="1:10" x14ac:dyDescent="0.35">
      <c r="B39" s="24"/>
      <c r="C39" s="25"/>
      <c r="E39" s="26"/>
      <c r="F39" s="26"/>
      <c r="G39" s="26"/>
      <c r="I39" s="12"/>
    </row>
    <row r="40" spans="1:10" x14ac:dyDescent="0.35">
      <c r="J40" s="12"/>
    </row>
    <row r="41" spans="1:10" x14ac:dyDescent="0.35">
      <c r="B41" s="12"/>
      <c r="C41" s="12"/>
    </row>
  </sheetData>
  <sheetProtection selectLockedCells="1"/>
  <customSheetViews>
    <customSheetView guid="{021A633B-1D6E-4078-9944-719BA7A032ED}" topLeftCell="A3">
      <selection activeCell="J29" sqref="J29"/>
      <pageMargins left="0.75" right="0.75" top="1" bottom="1" header="0.5" footer="0.5"/>
      <pageSetup scale="67" orientation="portrait" r:id="rId1"/>
      <headerFooter alignWithMargins="0">
        <oddHeader>&amp;C2015-2016
&amp;"Times New Roman,Bold"&amp;UBalance of Contract or Change During Calendar Year</oddHeader>
      </headerFooter>
    </customSheetView>
    <customSheetView guid="{424A0B1F-B6AC-4650-8898-60E910589069}" topLeftCell="A23">
      <selection activeCell="D36" sqref="D36"/>
      <pageMargins left="0.75" right="0.75" top="1" bottom="1" header="0.5" footer="0.5"/>
      <pageSetup scale="67" orientation="portrait" r:id="rId2"/>
      <headerFooter alignWithMargins="0">
        <oddHeader>&amp;C2015-2016
&amp;"Times New Roman,Bold"&amp;UBalance of Contract or Change During Calendar Year</oddHeader>
      </headerFooter>
    </customSheetView>
    <customSheetView guid="{FCA51E3A-90DD-4C24-9808-15476F5356B7}">
      <selection activeCell="C13" sqref="C13"/>
      <pageMargins left="0.75" right="0.75" top="1" bottom="1" header="0.5" footer="0.5"/>
      <pageSetup scale="67" orientation="portrait" r:id="rId3"/>
      <headerFooter alignWithMargins="0">
        <oddHeader>&amp;C2015-2016
&amp;"Times New Roman,Bold"&amp;UBalance of Contract or Change During Calendar Year</oddHeader>
      </headerFooter>
    </customSheetView>
    <customSheetView guid="{E4C0FE24-A3DD-4930-AA6E-4E80284F8821}" topLeftCell="A8">
      <selection activeCell="C23" sqref="C23"/>
      <pageMargins left="0.75" right="0.75" top="1" bottom="1" header="0.5" footer="0.5"/>
      <pageSetup scale="67" orientation="portrait" r:id="rId4"/>
      <headerFooter alignWithMargins="0">
        <oddHeader>&amp;C2015-2016
&amp;"Times New Roman,Bold"&amp;UBalance of Contract or Change During Calendar Year</oddHeader>
      </headerFooter>
    </customSheetView>
    <customSheetView guid="{6DEA499A-B4A0-4BC5-9615-482AEECC2B45}" showPageBreaks="1" printArea="1">
      <selection activeCell="J20" sqref="J17:J20"/>
      <pageMargins left="0.75" right="0.75" top="1" bottom="1" header="0.5" footer="0.5"/>
      <pageSetup scale="67" orientation="portrait" r:id="rId5"/>
      <headerFooter alignWithMargins="0">
        <oddHeader>&amp;C2015-2016
&amp;"Times New Roman,Bold"&amp;UBalance of Contract or Change During Calendar Year</oddHeader>
      </headerFooter>
    </customSheetView>
  </customSheetViews>
  <mergeCells count="23">
    <mergeCell ref="E1:F1"/>
    <mergeCell ref="F9:G9"/>
    <mergeCell ref="F8:G8"/>
    <mergeCell ref="E15:F15"/>
    <mergeCell ref="G1:H1"/>
    <mergeCell ref="C6:H6"/>
    <mergeCell ref="G2:H2"/>
    <mergeCell ref="E2:F2"/>
    <mergeCell ref="E38:F38"/>
    <mergeCell ref="H36:I36"/>
    <mergeCell ref="A7:C7"/>
    <mergeCell ref="H38:I38"/>
    <mergeCell ref="H34:I34"/>
    <mergeCell ref="E31:F31"/>
    <mergeCell ref="E32:F32"/>
    <mergeCell ref="E34:F34"/>
    <mergeCell ref="E35:F35"/>
    <mergeCell ref="E36:F36"/>
    <mergeCell ref="E33:F33"/>
    <mergeCell ref="E37:F37"/>
    <mergeCell ref="A36:B36"/>
    <mergeCell ref="A37:B37"/>
    <mergeCell ref="E28:H28"/>
  </mergeCells>
  <phoneticPr fontId="2" type="noConversion"/>
  <conditionalFormatting sqref="G34">
    <cfRule type="colorScale" priority="4">
      <colorScale>
        <cfvo type="num" val="1E-3"/>
        <cfvo type="max"/>
        <color theme="1"/>
        <color rgb="FF00B050"/>
      </colorScale>
    </cfRule>
  </conditionalFormatting>
  <conditionalFormatting sqref="G38">
    <cfRule type="colorScale" priority="2">
      <colorScale>
        <cfvo type="num" val="-1E-3"/>
        <cfvo type="max"/>
        <color rgb="FF00B050"/>
        <color theme="1"/>
      </colorScale>
    </cfRule>
  </conditionalFormatting>
  <conditionalFormatting sqref="G36">
    <cfRule type="colorScale" priority="1">
      <colorScale>
        <cfvo type="num" val="1E-3"/>
        <cfvo type="max"/>
        <color rgb="FF00B050"/>
        <color theme="1"/>
      </colorScale>
    </cfRule>
  </conditionalFormatting>
  <pageMargins left="0.75" right="0.75" top="1" bottom="1" header="0.5" footer="0.5"/>
  <pageSetup scale="67" orientation="portrait" r:id="rId6"/>
  <headerFooter alignWithMargins="0">
    <oddHeader>&amp;C2015-2016
&amp;"Times New Roman,Bold"&amp;UBalance of Contract or Change During Calendar Year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81"/>
  <sheetViews>
    <sheetView tabSelected="1" workbookViewId="0">
      <pane ySplit="1" topLeftCell="A2" activePane="bottomLeft" state="frozen"/>
      <selection pane="bottomLeft" activeCell="D17" sqref="D17"/>
    </sheetView>
  </sheetViews>
  <sheetFormatPr defaultRowHeight="15.5" x14ac:dyDescent="0.35"/>
  <cols>
    <col min="1" max="1" width="6.08203125" style="8" bestFit="1" customWidth="1"/>
    <col min="2" max="2" width="32.58203125" bestFit="1" customWidth="1"/>
    <col min="3" max="4" width="9.83203125" style="8" bestFit="1" customWidth="1"/>
    <col min="5" max="5" width="17.33203125" style="8" bestFit="1" customWidth="1"/>
  </cols>
  <sheetData>
    <row r="1" spans="1:5" x14ac:dyDescent="0.35">
      <c r="A1" s="52" t="s">
        <v>34</v>
      </c>
      <c r="B1" s="61" t="s">
        <v>35</v>
      </c>
      <c r="C1" s="63" t="s">
        <v>36</v>
      </c>
      <c r="D1" s="64" t="s">
        <v>37</v>
      </c>
      <c r="E1" s="62" t="s">
        <v>112</v>
      </c>
    </row>
    <row r="2" spans="1:5" x14ac:dyDescent="0.35">
      <c r="A2" s="77">
        <v>10000</v>
      </c>
      <c r="B2" s="77" t="s">
        <v>38</v>
      </c>
      <c r="C2" s="68">
        <v>44075</v>
      </c>
      <c r="D2" s="68">
        <v>44377</v>
      </c>
      <c r="E2" s="78">
        <f t="shared" ref="E2:E65" si="0">NETWORKDAYS(C2,D2)</f>
        <v>217</v>
      </c>
    </row>
    <row r="3" spans="1:5" x14ac:dyDescent="0.35">
      <c r="A3" s="77">
        <v>10010</v>
      </c>
      <c r="B3" s="77" t="s">
        <v>39</v>
      </c>
      <c r="C3" s="68">
        <v>44075</v>
      </c>
      <c r="D3" s="68">
        <v>44377</v>
      </c>
      <c r="E3" s="79">
        <f t="shared" si="0"/>
        <v>217</v>
      </c>
    </row>
    <row r="4" spans="1:5" x14ac:dyDescent="0.35">
      <c r="A4" s="77">
        <v>10020</v>
      </c>
      <c r="B4" s="77" t="s">
        <v>40</v>
      </c>
      <c r="C4" s="68">
        <v>44075</v>
      </c>
      <c r="D4" s="68">
        <v>44377</v>
      </c>
      <c r="E4" s="79">
        <f t="shared" si="0"/>
        <v>217</v>
      </c>
    </row>
    <row r="5" spans="1:5" x14ac:dyDescent="0.35">
      <c r="A5" s="77">
        <v>10030</v>
      </c>
      <c r="B5" s="77" t="s">
        <v>41</v>
      </c>
      <c r="C5" s="68">
        <v>44075</v>
      </c>
      <c r="D5" s="68">
        <v>44377</v>
      </c>
      <c r="E5" s="79">
        <f t="shared" si="0"/>
        <v>217</v>
      </c>
    </row>
    <row r="6" spans="1:5" x14ac:dyDescent="0.35">
      <c r="A6" s="77">
        <v>10040</v>
      </c>
      <c r="B6" s="77" t="s">
        <v>42</v>
      </c>
      <c r="C6" s="68">
        <v>44075</v>
      </c>
      <c r="D6" s="68">
        <v>44377</v>
      </c>
      <c r="E6" s="79">
        <f>NETWORKDAYS(C6,D6)</f>
        <v>217</v>
      </c>
    </row>
    <row r="7" spans="1:5" x14ac:dyDescent="0.35">
      <c r="A7" s="77">
        <v>10050</v>
      </c>
      <c r="B7" s="77" t="s">
        <v>43</v>
      </c>
      <c r="C7" s="68">
        <v>44075</v>
      </c>
      <c r="D7" s="68">
        <v>44377</v>
      </c>
      <c r="E7" s="79">
        <f t="shared" si="0"/>
        <v>217</v>
      </c>
    </row>
    <row r="8" spans="1:5" x14ac:dyDescent="0.35">
      <c r="A8" s="77">
        <v>10060</v>
      </c>
      <c r="B8" s="77" t="s">
        <v>44</v>
      </c>
      <c r="C8" s="68">
        <v>44075</v>
      </c>
      <c r="D8" s="68">
        <v>44377</v>
      </c>
      <c r="E8" s="79">
        <f t="shared" si="0"/>
        <v>217</v>
      </c>
    </row>
    <row r="9" spans="1:5" x14ac:dyDescent="0.35">
      <c r="A9" s="77">
        <v>10070</v>
      </c>
      <c r="B9" s="77" t="s">
        <v>45</v>
      </c>
      <c r="C9" s="68">
        <v>44075</v>
      </c>
      <c r="D9" s="68">
        <v>44377</v>
      </c>
      <c r="E9" s="79">
        <f t="shared" si="0"/>
        <v>217</v>
      </c>
    </row>
    <row r="10" spans="1:5" x14ac:dyDescent="0.35">
      <c r="A10" s="77">
        <v>10080</v>
      </c>
      <c r="B10" s="77" t="s">
        <v>46</v>
      </c>
      <c r="C10" s="68">
        <v>44075</v>
      </c>
      <c r="D10" s="68">
        <v>44377</v>
      </c>
      <c r="E10" s="79">
        <f t="shared" si="0"/>
        <v>217</v>
      </c>
    </row>
    <row r="11" spans="1:5" x14ac:dyDescent="0.35">
      <c r="A11" s="77">
        <v>10090</v>
      </c>
      <c r="B11" s="77" t="s">
        <v>47</v>
      </c>
      <c r="C11" s="68">
        <v>44075</v>
      </c>
      <c r="D11" s="68">
        <v>44377</v>
      </c>
      <c r="E11" s="79">
        <f t="shared" si="0"/>
        <v>217</v>
      </c>
    </row>
    <row r="12" spans="1:5" x14ac:dyDescent="0.35">
      <c r="A12" s="77">
        <v>10100</v>
      </c>
      <c r="B12" s="77" t="s">
        <v>48</v>
      </c>
      <c r="C12" s="68">
        <v>44075</v>
      </c>
      <c r="D12" s="68">
        <v>44377</v>
      </c>
      <c r="E12" s="79">
        <f t="shared" si="0"/>
        <v>217</v>
      </c>
    </row>
    <row r="13" spans="1:5" x14ac:dyDescent="0.35">
      <c r="A13" s="77">
        <v>10110</v>
      </c>
      <c r="B13" s="77" t="s">
        <v>49</v>
      </c>
      <c r="C13" s="68">
        <v>44075</v>
      </c>
      <c r="D13" s="68">
        <v>44377</v>
      </c>
      <c r="E13" s="79">
        <f t="shared" si="0"/>
        <v>217</v>
      </c>
    </row>
    <row r="14" spans="1:5" x14ac:dyDescent="0.35">
      <c r="A14" s="77">
        <v>10120</v>
      </c>
      <c r="B14" s="77" t="s">
        <v>50</v>
      </c>
      <c r="C14" s="68">
        <v>44075</v>
      </c>
      <c r="D14" s="68">
        <v>44377</v>
      </c>
      <c r="E14" s="79">
        <f t="shared" si="0"/>
        <v>217</v>
      </c>
    </row>
    <row r="15" spans="1:5" x14ac:dyDescent="0.35">
      <c r="A15" s="77">
        <v>10130</v>
      </c>
      <c r="B15" s="77" t="s">
        <v>51</v>
      </c>
      <c r="C15" s="68">
        <v>44075</v>
      </c>
      <c r="D15" s="68">
        <v>44377</v>
      </c>
      <c r="E15" s="79">
        <f t="shared" si="0"/>
        <v>217</v>
      </c>
    </row>
    <row r="16" spans="1:5" x14ac:dyDescent="0.35">
      <c r="A16" s="77">
        <v>10140</v>
      </c>
      <c r="B16" s="77" t="s">
        <v>52</v>
      </c>
      <c r="C16" s="68">
        <v>44075</v>
      </c>
      <c r="D16" s="68">
        <v>44377</v>
      </c>
      <c r="E16" s="79">
        <f t="shared" si="0"/>
        <v>217</v>
      </c>
    </row>
    <row r="17" spans="1:5" x14ac:dyDescent="0.35">
      <c r="A17" s="77">
        <v>10230</v>
      </c>
      <c r="B17" s="77" t="s">
        <v>53</v>
      </c>
      <c r="C17" s="68">
        <v>44075</v>
      </c>
      <c r="D17" s="68">
        <v>44377</v>
      </c>
      <c r="E17" s="79">
        <f t="shared" si="0"/>
        <v>217</v>
      </c>
    </row>
    <row r="18" spans="1:5" x14ac:dyDescent="0.35">
      <c r="A18" s="77">
        <v>10240</v>
      </c>
      <c r="B18" s="77" t="s">
        <v>54</v>
      </c>
      <c r="C18" s="68">
        <v>44075</v>
      </c>
      <c r="D18" s="68">
        <v>44377</v>
      </c>
      <c r="E18" s="79">
        <f t="shared" si="0"/>
        <v>217</v>
      </c>
    </row>
    <row r="19" spans="1:5" x14ac:dyDescent="0.35">
      <c r="A19" s="77">
        <v>10250</v>
      </c>
      <c r="B19" s="77" t="s">
        <v>55</v>
      </c>
      <c r="C19" s="68">
        <v>44075</v>
      </c>
      <c r="D19" s="68">
        <v>44377</v>
      </c>
      <c r="E19" s="79">
        <f t="shared" si="0"/>
        <v>217</v>
      </c>
    </row>
    <row r="20" spans="1:5" x14ac:dyDescent="0.35">
      <c r="A20" s="77">
        <v>10270</v>
      </c>
      <c r="B20" s="77" t="s">
        <v>56</v>
      </c>
      <c r="C20" s="68">
        <v>44075</v>
      </c>
      <c r="D20" s="68">
        <v>44377</v>
      </c>
      <c r="E20" s="79">
        <f t="shared" si="0"/>
        <v>217</v>
      </c>
    </row>
    <row r="21" spans="1:5" x14ac:dyDescent="0.35">
      <c r="A21" s="77">
        <v>10290</v>
      </c>
      <c r="B21" s="77" t="s">
        <v>57</v>
      </c>
      <c r="C21" s="68">
        <v>44075</v>
      </c>
      <c r="D21" s="68">
        <v>44377</v>
      </c>
      <c r="E21" s="79">
        <f t="shared" si="0"/>
        <v>217</v>
      </c>
    </row>
    <row r="22" spans="1:5" x14ac:dyDescent="0.35">
      <c r="A22" s="77">
        <v>10350</v>
      </c>
      <c r="B22" s="77" t="s">
        <v>58</v>
      </c>
      <c r="C22" s="68">
        <v>44075</v>
      </c>
      <c r="D22" s="68">
        <v>44377</v>
      </c>
      <c r="E22" s="79">
        <f t="shared" si="0"/>
        <v>217</v>
      </c>
    </row>
    <row r="23" spans="1:5" x14ac:dyDescent="0.35">
      <c r="A23" s="77">
        <v>10370</v>
      </c>
      <c r="B23" s="77" t="s">
        <v>59</v>
      </c>
      <c r="C23" s="68">
        <v>44075</v>
      </c>
      <c r="D23" s="68">
        <v>44377</v>
      </c>
      <c r="E23" s="79">
        <f t="shared" si="0"/>
        <v>217</v>
      </c>
    </row>
    <row r="24" spans="1:5" x14ac:dyDescent="0.35">
      <c r="A24" s="77">
        <v>10390</v>
      </c>
      <c r="B24" s="77" t="s">
        <v>60</v>
      </c>
      <c r="C24" s="68">
        <v>44075</v>
      </c>
      <c r="D24" s="68">
        <v>44377</v>
      </c>
      <c r="E24" s="79">
        <f t="shared" si="0"/>
        <v>217</v>
      </c>
    </row>
    <row r="25" spans="1:5" x14ac:dyDescent="0.35">
      <c r="A25" s="77">
        <v>10430</v>
      </c>
      <c r="B25" s="77" t="s">
        <v>61</v>
      </c>
      <c r="C25" s="68">
        <v>44075</v>
      </c>
      <c r="D25" s="68">
        <v>44377</v>
      </c>
      <c r="E25" s="79">
        <f t="shared" si="0"/>
        <v>217</v>
      </c>
    </row>
    <row r="26" spans="1:5" x14ac:dyDescent="0.35">
      <c r="A26" s="77">
        <v>10450</v>
      </c>
      <c r="B26" s="77" t="s">
        <v>62</v>
      </c>
      <c r="C26" s="68">
        <v>44075</v>
      </c>
      <c r="D26" s="68">
        <v>44377</v>
      </c>
      <c r="E26" s="79">
        <f t="shared" si="0"/>
        <v>217</v>
      </c>
    </row>
    <row r="27" spans="1:5" x14ac:dyDescent="0.35">
      <c r="A27" s="77">
        <v>10460</v>
      </c>
      <c r="B27" s="77" t="s">
        <v>63</v>
      </c>
      <c r="C27" s="68">
        <v>44075</v>
      </c>
      <c r="D27" s="68">
        <v>44377</v>
      </c>
      <c r="E27" s="79">
        <f t="shared" si="0"/>
        <v>217</v>
      </c>
    </row>
    <row r="28" spans="1:5" x14ac:dyDescent="0.35">
      <c r="A28" s="77">
        <v>10470</v>
      </c>
      <c r="B28" s="77" t="s">
        <v>64</v>
      </c>
      <c r="C28" s="68">
        <v>44075</v>
      </c>
      <c r="D28" s="68">
        <v>44377</v>
      </c>
      <c r="E28" s="79">
        <f t="shared" si="0"/>
        <v>217</v>
      </c>
    </row>
    <row r="29" spans="1:5" x14ac:dyDescent="0.35">
      <c r="A29" s="77">
        <v>10480</v>
      </c>
      <c r="B29" s="77" t="s">
        <v>65</v>
      </c>
      <c r="C29" s="68">
        <v>44075</v>
      </c>
      <c r="D29" s="68">
        <v>44377</v>
      </c>
      <c r="E29" s="79">
        <f t="shared" si="0"/>
        <v>217</v>
      </c>
    </row>
    <row r="30" spans="1:5" x14ac:dyDescent="0.35">
      <c r="A30" s="77">
        <v>10490</v>
      </c>
      <c r="B30" s="77" t="s">
        <v>66</v>
      </c>
      <c r="C30" s="68">
        <v>44075</v>
      </c>
      <c r="D30" s="68">
        <v>44377</v>
      </c>
      <c r="E30" s="79">
        <f t="shared" si="0"/>
        <v>217</v>
      </c>
    </row>
    <row r="31" spans="1:5" x14ac:dyDescent="0.35">
      <c r="A31" s="77">
        <v>10510</v>
      </c>
      <c r="B31" s="77" t="s">
        <v>67</v>
      </c>
      <c r="C31" s="68">
        <v>44075</v>
      </c>
      <c r="D31" s="68">
        <v>44377</v>
      </c>
      <c r="E31" s="79">
        <f t="shared" si="0"/>
        <v>217</v>
      </c>
    </row>
    <row r="32" spans="1:5" x14ac:dyDescent="0.35">
      <c r="A32" s="77">
        <v>10530</v>
      </c>
      <c r="B32" s="77" t="s">
        <v>68</v>
      </c>
      <c r="C32" s="68">
        <v>44075</v>
      </c>
      <c r="D32" s="68">
        <v>44377</v>
      </c>
      <c r="E32" s="79">
        <f t="shared" si="0"/>
        <v>217</v>
      </c>
    </row>
    <row r="33" spans="1:6" x14ac:dyDescent="0.35">
      <c r="A33" s="77">
        <v>10540</v>
      </c>
      <c r="B33" s="77" t="s">
        <v>69</v>
      </c>
      <c r="C33" s="68">
        <v>44075</v>
      </c>
      <c r="D33" s="68">
        <v>44377</v>
      </c>
      <c r="E33" s="79">
        <f t="shared" si="0"/>
        <v>217</v>
      </c>
    </row>
    <row r="34" spans="1:6" x14ac:dyDescent="0.35">
      <c r="A34" s="77">
        <v>10550</v>
      </c>
      <c r="B34" s="77" t="s">
        <v>70</v>
      </c>
      <c r="C34" s="68">
        <v>44075</v>
      </c>
      <c r="D34" s="68">
        <v>44377</v>
      </c>
      <c r="E34" s="79">
        <f t="shared" si="0"/>
        <v>217</v>
      </c>
    </row>
    <row r="35" spans="1:6" x14ac:dyDescent="0.35">
      <c r="A35" s="77">
        <v>10560</v>
      </c>
      <c r="B35" s="77" t="s">
        <v>71</v>
      </c>
      <c r="C35" s="68">
        <v>44075</v>
      </c>
      <c r="D35" s="68">
        <v>44377</v>
      </c>
      <c r="E35" s="79">
        <f t="shared" si="0"/>
        <v>217</v>
      </c>
    </row>
    <row r="36" spans="1:6" x14ac:dyDescent="0.35">
      <c r="A36" s="77">
        <v>10570</v>
      </c>
      <c r="B36" s="77" t="s">
        <v>72</v>
      </c>
      <c r="C36" s="68">
        <v>44075</v>
      </c>
      <c r="D36" s="68">
        <v>44377</v>
      </c>
      <c r="E36" s="79">
        <f t="shared" si="0"/>
        <v>217</v>
      </c>
    </row>
    <row r="37" spans="1:6" x14ac:dyDescent="0.35">
      <c r="A37" s="77">
        <v>10580</v>
      </c>
      <c r="B37" s="77" t="s">
        <v>73</v>
      </c>
      <c r="C37" s="68">
        <v>44075</v>
      </c>
      <c r="D37" s="68">
        <v>44377</v>
      </c>
      <c r="E37" s="79">
        <f t="shared" si="0"/>
        <v>217</v>
      </c>
    </row>
    <row r="38" spans="1:6" x14ac:dyDescent="0.35">
      <c r="A38" s="77">
        <v>10600</v>
      </c>
      <c r="B38" s="77" t="s">
        <v>74</v>
      </c>
      <c r="C38" s="68">
        <v>44075</v>
      </c>
      <c r="D38" s="68">
        <v>44377</v>
      </c>
      <c r="E38" s="79">
        <f t="shared" si="0"/>
        <v>217</v>
      </c>
    </row>
    <row r="39" spans="1:6" x14ac:dyDescent="0.35">
      <c r="A39" s="77">
        <v>10610</v>
      </c>
      <c r="B39" s="77" t="s">
        <v>113</v>
      </c>
      <c r="C39" s="68">
        <v>44075</v>
      </c>
      <c r="D39" s="68">
        <v>44377</v>
      </c>
      <c r="E39" s="79">
        <f t="shared" si="0"/>
        <v>217</v>
      </c>
    </row>
    <row r="40" spans="1:6" x14ac:dyDescent="0.35">
      <c r="A40" s="77">
        <v>10630</v>
      </c>
      <c r="B40" s="77" t="s">
        <v>75</v>
      </c>
      <c r="C40" s="68">
        <v>44075</v>
      </c>
      <c r="D40" s="68">
        <v>44377</v>
      </c>
      <c r="E40" s="79">
        <f t="shared" si="0"/>
        <v>217</v>
      </c>
    </row>
    <row r="41" spans="1:6" x14ac:dyDescent="0.35">
      <c r="A41" s="77">
        <v>10640</v>
      </c>
      <c r="B41" s="77" t="s">
        <v>76</v>
      </c>
      <c r="C41" s="68">
        <v>44075</v>
      </c>
      <c r="D41" s="68">
        <v>44377</v>
      </c>
      <c r="E41" s="79">
        <f t="shared" si="0"/>
        <v>217</v>
      </c>
    </row>
    <row r="42" spans="1:6" x14ac:dyDescent="0.35">
      <c r="A42" s="77">
        <v>10650</v>
      </c>
      <c r="B42" s="77" t="s">
        <v>77</v>
      </c>
      <c r="C42" s="68">
        <v>44075</v>
      </c>
      <c r="D42" s="68">
        <v>44377</v>
      </c>
      <c r="E42" s="79">
        <f t="shared" si="0"/>
        <v>217</v>
      </c>
    </row>
    <row r="43" spans="1:6" x14ac:dyDescent="0.35">
      <c r="A43" s="77">
        <v>10660</v>
      </c>
      <c r="B43" s="77" t="s">
        <v>78</v>
      </c>
      <c r="C43" s="68">
        <v>44075</v>
      </c>
      <c r="D43" s="68">
        <v>44377</v>
      </c>
      <c r="E43" s="79">
        <f t="shared" si="0"/>
        <v>217</v>
      </c>
    </row>
    <row r="44" spans="1:6" x14ac:dyDescent="0.35">
      <c r="A44" s="77">
        <v>10670</v>
      </c>
      <c r="B44" s="77" t="s">
        <v>79</v>
      </c>
      <c r="C44" s="68">
        <v>44075</v>
      </c>
      <c r="D44" s="68">
        <v>44377</v>
      </c>
      <c r="E44" s="79">
        <f t="shared" si="0"/>
        <v>217</v>
      </c>
    </row>
    <row r="45" spans="1:6" x14ac:dyDescent="0.35">
      <c r="A45" s="77">
        <v>10680</v>
      </c>
      <c r="B45" s="77" t="s">
        <v>80</v>
      </c>
      <c r="C45" s="68">
        <v>44075</v>
      </c>
      <c r="D45" s="68">
        <v>44377</v>
      </c>
      <c r="E45" s="79">
        <f t="shared" si="0"/>
        <v>217</v>
      </c>
    </row>
    <row r="46" spans="1:6" x14ac:dyDescent="0.35">
      <c r="A46" s="77">
        <v>10690</v>
      </c>
      <c r="B46" s="77" t="s">
        <v>81</v>
      </c>
      <c r="C46" s="68">
        <v>44075</v>
      </c>
      <c r="D46" s="68">
        <v>44377</v>
      </c>
      <c r="E46" s="79">
        <f t="shared" si="0"/>
        <v>217</v>
      </c>
    </row>
    <row r="47" spans="1:6" x14ac:dyDescent="0.35">
      <c r="A47" s="77">
        <v>10810</v>
      </c>
      <c r="B47" s="77" t="s">
        <v>82</v>
      </c>
      <c r="C47" s="68">
        <v>44075</v>
      </c>
      <c r="D47" s="68">
        <v>44377</v>
      </c>
      <c r="E47" s="79">
        <f t="shared" si="0"/>
        <v>217</v>
      </c>
      <c r="F47" t="s">
        <v>117</v>
      </c>
    </row>
    <row r="48" spans="1:6" x14ac:dyDescent="0.35">
      <c r="A48" s="77">
        <v>10820</v>
      </c>
      <c r="B48" s="77" t="s">
        <v>83</v>
      </c>
      <c r="C48" s="68">
        <v>44075</v>
      </c>
      <c r="D48" s="68">
        <v>44377</v>
      </c>
      <c r="E48" s="79">
        <f t="shared" si="0"/>
        <v>217</v>
      </c>
    </row>
    <row r="49" spans="1:5" x14ac:dyDescent="0.35">
      <c r="A49" s="77">
        <v>10840</v>
      </c>
      <c r="B49" s="77" t="s">
        <v>84</v>
      </c>
      <c r="C49" s="68">
        <v>44075</v>
      </c>
      <c r="D49" s="68">
        <v>44377</v>
      </c>
      <c r="E49" s="79">
        <f t="shared" si="0"/>
        <v>217</v>
      </c>
    </row>
    <row r="50" spans="1:5" x14ac:dyDescent="0.35">
      <c r="A50" s="77">
        <v>10850</v>
      </c>
      <c r="B50" s="77" t="s">
        <v>85</v>
      </c>
      <c r="C50" s="68">
        <v>44075</v>
      </c>
      <c r="D50" s="68">
        <v>44377</v>
      </c>
      <c r="E50" s="79">
        <f t="shared" si="0"/>
        <v>217</v>
      </c>
    </row>
    <row r="51" spans="1:5" x14ac:dyDescent="0.35">
      <c r="A51" s="80">
        <v>11260</v>
      </c>
      <c r="B51" s="79" t="s">
        <v>86</v>
      </c>
      <c r="C51" s="69">
        <v>44076</v>
      </c>
      <c r="D51" s="70">
        <v>44371</v>
      </c>
      <c r="E51" s="79">
        <f t="shared" si="0"/>
        <v>212</v>
      </c>
    </row>
    <row r="52" spans="1:5" x14ac:dyDescent="0.35">
      <c r="A52" s="80">
        <v>11270</v>
      </c>
      <c r="B52" s="79" t="s">
        <v>87</v>
      </c>
      <c r="C52" s="71">
        <v>44076</v>
      </c>
      <c r="D52" s="71">
        <v>44372</v>
      </c>
      <c r="E52" s="79">
        <f t="shared" si="0"/>
        <v>213</v>
      </c>
    </row>
    <row r="53" spans="1:5" x14ac:dyDescent="0.35">
      <c r="A53" s="81">
        <v>25000</v>
      </c>
      <c r="B53" s="82" t="s">
        <v>88</v>
      </c>
      <c r="C53" s="72">
        <v>44082</v>
      </c>
      <c r="D53" s="73">
        <v>44372</v>
      </c>
      <c r="E53" s="82">
        <f t="shared" si="0"/>
        <v>209</v>
      </c>
    </row>
    <row r="54" spans="1:5" x14ac:dyDescent="0.35">
      <c r="A54" s="77">
        <v>50010</v>
      </c>
      <c r="B54" s="77" t="s">
        <v>115</v>
      </c>
      <c r="C54" s="68">
        <v>44075</v>
      </c>
      <c r="D54" s="60">
        <v>44372</v>
      </c>
      <c r="E54" s="79">
        <f t="shared" si="0"/>
        <v>214</v>
      </c>
    </row>
    <row r="55" spans="1:5" x14ac:dyDescent="0.35">
      <c r="A55" s="77">
        <v>50020</v>
      </c>
      <c r="B55" s="77" t="s">
        <v>89</v>
      </c>
      <c r="C55" s="68">
        <v>44075</v>
      </c>
      <c r="D55" s="60">
        <v>44372</v>
      </c>
      <c r="E55" s="78">
        <f t="shared" si="0"/>
        <v>214</v>
      </c>
    </row>
    <row r="56" spans="1:5" x14ac:dyDescent="0.35">
      <c r="A56" s="77">
        <v>50030</v>
      </c>
      <c r="B56" s="77" t="s">
        <v>90</v>
      </c>
      <c r="C56" s="68">
        <v>44075</v>
      </c>
      <c r="D56" s="60">
        <v>44372</v>
      </c>
      <c r="E56" s="78">
        <f t="shared" si="0"/>
        <v>214</v>
      </c>
    </row>
    <row r="57" spans="1:5" x14ac:dyDescent="0.35">
      <c r="A57" s="77">
        <v>50080</v>
      </c>
      <c r="B57" s="77" t="s">
        <v>91</v>
      </c>
      <c r="C57" s="68">
        <v>44075</v>
      </c>
      <c r="D57" s="60">
        <v>44372</v>
      </c>
      <c r="E57" s="78">
        <f t="shared" si="0"/>
        <v>214</v>
      </c>
    </row>
    <row r="58" spans="1:5" x14ac:dyDescent="0.35">
      <c r="A58" s="77">
        <v>50150</v>
      </c>
      <c r="B58" s="77" t="s">
        <v>92</v>
      </c>
      <c r="C58" s="68">
        <v>44075</v>
      </c>
      <c r="D58" s="60">
        <v>44372</v>
      </c>
      <c r="E58" s="78">
        <f t="shared" si="0"/>
        <v>214</v>
      </c>
    </row>
    <row r="59" spans="1:5" x14ac:dyDescent="0.35">
      <c r="A59" s="77">
        <v>50170</v>
      </c>
      <c r="B59" s="77" t="s">
        <v>93</v>
      </c>
      <c r="C59" s="68">
        <v>44075</v>
      </c>
      <c r="D59" s="60">
        <v>44372</v>
      </c>
      <c r="E59" s="78">
        <f t="shared" si="0"/>
        <v>214</v>
      </c>
    </row>
    <row r="60" spans="1:5" x14ac:dyDescent="0.35">
      <c r="A60" s="77">
        <v>50200</v>
      </c>
      <c r="B60" s="77" t="s">
        <v>94</v>
      </c>
      <c r="C60" s="68">
        <v>44075</v>
      </c>
      <c r="D60" s="60">
        <v>44372</v>
      </c>
      <c r="E60" s="78">
        <f t="shared" si="0"/>
        <v>214</v>
      </c>
    </row>
    <row r="61" spans="1:5" x14ac:dyDescent="0.35">
      <c r="A61" s="77">
        <v>50310</v>
      </c>
      <c r="B61" s="77" t="s">
        <v>95</v>
      </c>
      <c r="C61" s="68">
        <v>44075</v>
      </c>
      <c r="D61" s="60">
        <v>44372</v>
      </c>
      <c r="E61" s="78">
        <f t="shared" si="0"/>
        <v>214</v>
      </c>
    </row>
    <row r="62" spans="1:5" x14ac:dyDescent="0.35">
      <c r="A62" s="77">
        <v>50350</v>
      </c>
      <c r="B62" s="77" t="s">
        <v>96</v>
      </c>
      <c r="C62" s="68">
        <v>44075</v>
      </c>
      <c r="D62" s="60">
        <v>44372</v>
      </c>
      <c r="E62" s="78">
        <f t="shared" si="0"/>
        <v>214</v>
      </c>
    </row>
    <row r="63" spans="1:5" x14ac:dyDescent="0.35">
      <c r="A63" s="77">
        <v>50390</v>
      </c>
      <c r="B63" s="77" t="s">
        <v>97</v>
      </c>
      <c r="C63" s="68">
        <v>44075</v>
      </c>
      <c r="D63" s="60">
        <v>44372</v>
      </c>
      <c r="E63" s="78">
        <f t="shared" si="0"/>
        <v>214</v>
      </c>
    </row>
    <row r="64" spans="1:5" x14ac:dyDescent="0.35">
      <c r="A64" s="77">
        <v>50440</v>
      </c>
      <c r="B64" s="77" t="s">
        <v>98</v>
      </c>
      <c r="C64" s="68">
        <v>44075</v>
      </c>
      <c r="D64" s="60">
        <v>44372</v>
      </c>
      <c r="E64" s="79">
        <f t="shared" si="0"/>
        <v>214</v>
      </c>
    </row>
    <row r="65" spans="1:5" x14ac:dyDescent="0.35">
      <c r="A65" s="77">
        <v>50500</v>
      </c>
      <c r="B65" s="83" t="s">
        <v>99</v>
      </c>
      <c r="C65" s="68">
        <v>44075</v>
      </c>
      <c r="D65" s="60">
        <v>44372</v>
      </c>
      <c r="E65" s="79">
        <f t="shared" si="0"/>
        <v>214</v>
      </c>
    </row>
    <row r="66" spans="1:5" x14ac:dyDescent="0.35">
      <c r="A66" s="77">
        <v>50540</v>
      </c>
      <c r="B66" s="77" t="s">
        <v>114</v>
      </c>
      <c r="C66" s="68">
        <v>44075</v>
      </c>
      <c r="D66" s="60">
        <v>44372</v>
      </c>
      <c r="E66" s="79">
        <f t="shared" ref="E66:E76" si="1">NETWORKDAYS(C66,D66)</f>
        <v>214</v>
      </c>
    </row>
    <row r="67" spans="1:5" x14ac:dyDescent="0.35">
      <c r="A67" s="84">
        <v>50550</v>
      </c>
      <c r="B67" s="84" t="s">
        <v>100</v>
      </c>
      <c r="C67" s="68">
        <v>44075</v>
      </c>
      <c r="D67" s="60">
        <v>44372</v>
      </c>
      <c r="E67" s="79">
        <f t="shared" si="1"/>
        <v>214</v>
      </c>
    </row>
    <row r="68" spans="1:5" x14ac:dyDescent="0.35">
      <c r="A68" s="77">
        <v>50570</v>
      </c>
      <c r="B68" s="77" t="s">
        <v>101</v>
      </c>
      <c r="C68" s="68">
        <v>44075</v>
      </c>
      <c r="D68" s="60">
        <v>44372</v>
      </c>
      <c r="E68" s="79">
        <f t="shared" si="1"/>
        <v>214</v>
      </c>
    </row>
    <row r="69" spans="1:5" x14ac:dyDescent="0.35">
      <c r="A69" s="77">
        <v>50731</v>
      </c>
      <c r="B69" s="77" t="s">
        <v>102</v>
      </c>
      <c r="C69" s="68">
        <v>44075</v>
      </c>
      <c r="D69" s="60">
        <v>44372</v>
      </c>
      <c r="E69" s="79">
        <f t="shared" si="1"/>
        <v>214</v>
      </c>
    </row>
    <row r="70" spans="1:5" x14ac:dyDescent="0.35">
      <c r="A70" s="77">
        <v>50738</v>
      </c>
      <c r="B70" s="77" t="s">
        <v>103</v>
      </c>
      <c r="C70" s="68">
        <v>44075</v>
      </c>
      <c r="D70" s="60">
        <v>44372</v>
      </c>
      <c r="E70" s="79">
        <f t="shared" si="1"/>
        <v>214</v>
      </c>
    </row>
    <row r="71" spans="1:5" x14ac:dyDescent="0.35">
      <c r="A71" s="77">
        <v>50743</v>
      </c>
      <c r="B71" s="77" t="s">
        <v>116</v>
      </c>
      <c r="C71" s="68">
        <v>44075</v>
      </c>
      <c r="D71" s="60">
        <v>44371</v>
      </c>
      <c r="E71" s="79">
        <f t="shared" si="1"/>
        <v>213</v>
      </c>
    </row>
    <row r="72" spans="1:5" x14ac:dyDescent="0.35">
      <c r="A72" s="77">
        <v>50800</v>
      </c>
      <c r="B72" s="77" t="s">
        <v>118</v>
      </c>
      <c r="C72" s="68">
        <v>44075</v>
      </c>
      <c r="D72" s="60">
        <v>44372</v>
      </c>
      <c r="E72" s="79">
        <f t="shared" si="1"/>
        <v>214</v>
      </c>
    </row>
    <row r="73" spans="1:5" x14ac:dyDescent="0.35">
      <c r="A73" s="77">
        <v>50810</v>
      </c>
      <c r="B73" s="77" t="s">
        <v>104</v>
      </c>
      <c r="C73" s="69">
        <v>44075</v>
      </c>
      <c r="D73" s="60">
        <v>44375</v>
      </c>
      <c r="E73" s="79">
        <f t="shared" si="1"/>
        <v>215</v>
      </c>
    </row>
    <row r="74" spans="1:5" x14ac:dyDescent="0.35">
      <c r="A74" s="77">
        <v>50850</v>
      </c>
      <c r="B74" s="77" t="s">
        <v>105</v>
      </c>
      <c r="C74" s="68">
        <v>44075</v>
      </c>
      <c r="D74" s="60">
        <v>44372</v>
      </c>
      <c r="E74" s="79">
        <f t="shared" si="1"/>
        <v>214</v>
      </c>
    </row>
    <row r="75" spans="1:5" x14ac:dyDescent="0.35">
      <c r="A75" s="77">
        <v>50860</v>
      </c>
      <c r="B75" s="77" t="s">
        <v>106</v>
      </c>
      <c r="C75" s="68">
        <v>44075</v>
      </c>
      <c r="D75" s="60">
        <v>44372</v>
      </c>
      <c r="E75" s="79">
        <f t="shared" si="1"/>
        <v>214</v>
      </c>
    </row>
    <row r="76" spans="1:5" x14ac:dyDescent="0.35">
      <c r="A76" s="77">
        <v>50980</v>
      </c>
      <c r="B76" s="77" t="s">
        <v>107</v>
      </c>
      <c r="C76" s="68">
        <v>44075</v>
      </c>
      <c r="D76" s="60">
        <v>44372</v>
      </c>
      <c r="E76" s="79">
        <f t="shared" si="1"/>
        <v>214</v>
      </c>
    </row>
    <row r="77" spans="1:5" x14ac:dyDescent="0.35">
      <c r="A77" s="79"/>
      <c r="B77" s="79"/>
      <c r="C77" s="71"/>
      <c r="D77" s="71"/>
      <c r="E77" s="79"/>
    </row>
    <row r="78" spans="1:5" x14ac:dyDescent="0.35">
      <c r="A78" s="79"/>
      <c r="B78" s="85" t="s">
        <v>119</v>
      </c>
      <c r="C78" s="71"/>
      <c r="D78" s="71"/>
      <c r="E78" s="79"/>
    </row>
    <row r="79" spans="1:5" x14ac:dyDescent="0.35">
      <c r="A79" s="79"/>
      <c r="B79" s="86"/>
      <c r="C79" s="71"/>
      <c r="D79" s="71"/>
      <c r="E79" s="79"/>
    </row>
    <row r="80" spans="1:5" x14ac:dyDescent="0.35">
      <c r="A80" s="87" t="s">
        <v>120</v>
      </c>
      <c r="B80" s="87" t="s">
        <v>121</v>
      </c>
      <c r="C80" s="88">
        <v>44063</v>
      </c>
      <c r="D80" s="88">
        <v>44356</v>
      </c>
      <c r="E80" s="87">
        <f>NETWORKDAYS(C80,D80)</f>
        <v>210</v>
      </c>
    </row>
    <row r="81" spans="1:5" x14ac:dyDescent="0.35">
      <c r="A81" s="49"/>
      <c r="B81" s="50"/>
      <c r="C81" s="51"/>
      <c r="D81" s="51"/>
      <c r="E81" s="49"/>
    </row>
  </sheetData>
  <customSheetViews>
    <customSheetView guid="{021A633B-1D6E-4078-9944-719BA7A032ED}">
      <pane ySplit="1" topLeftCell="A32" activePane="bottomLeft" state="frozen"/>
      <selection pane="bottomLeft" activeCell="D51" sqref="D51"/>
      <pageMargins left="0.7" right="0.7" top="0.75" bottom="0.75" header="0.3" footer="0.3"/>
    </customSheetView>
    <customSheetView guid="{424A0B1F-B6AC-4650-8898-60E910589069}">
      <pane ySplit="1" topLeftCell="A44" activePane="bottomLeft" state="frozen"/>
      <selection pane="bottomLeft" activeCell="D17" sqref="D17"/>
      <pageMargins left="0.7" right="0.7" top="0.75" bottom="0.75" header="0.3" footer="0.3"/>
    </customSheetView>
    <customSheetView guid="{FCA51E3A-90DD-4C24-9808-15476F5356B7}">
      <pane ySplit="1" topLeftCell="A44" activePane="bottomLeft" state="frozen"/>
      <selection pane="bottomLeft" activeCell="D17" sqref="D17"/>
      <pageMargins left="0.7" right="0.7" top="0.75" bottom="0.75" header="0.3" footer="0.3"/>
    </customSheetView>
    <customSheetView guid="{E4C0FE24-A3DD-4930-AA6E-4E80284F8821}">
      <pane ySplit="1" topLeftCell="A44" activePane="bottomLeft" state="frozen"/>
      <selection pane="bottomLeft" activeCell="D17" sqref="D17"/>
      <pageMargins left="0.7" right="0.7" top="0.75" bottom="0.75" header="0.3" footer="0.3"/>
    </customSheetView>
    <customSheetView guid="{6DEA499A-B4A0-4BC5-9615-482AEECC2B45}">
      <pane ySplit="1" topLeftCell="A44" activePane="bottomLeft" state="frozen"/>
      <selection pane="bottomLeft" activeCell="D17" sqref="D17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institution</vt:lpstr>
      <vt:lpstr>Contract Dates</vt:lpstr>
      <vt:lpstr>institution!Print_Area</vt:lpstr>
    </vt:vector>
  </TitlesOfParts>
  <Company>NYSOSC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smacgregor</dc:creator>
  <cp:lastModifiedBy>Kimberly A. Cox</cp:lastModifiedBy>
  <cp:lastPrinted>2017-05-25T17:44:20Z</cp:lastPrinted>
  <dcterms:created xsi:type="dcterms:W3CDTF">2006-08-16T17:15:32Z</dcterms:created>
  <dcterms:modified xsi:type="dcterms:W3CDTF">2020-10-19T15:09:03Z</dcterms:modified>
</cp:coreProperties>
</file>